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 codeName="{37A63EE7-654F-3FA9-A528-636911D70600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Central Services\PUC Forms\Public Web Site Forms\"/>
    </mc:Choice>
  </mc:AlternateContent>
  <xr:revisionPtr revIDLastSave="0" documentId="8_{8B5A2160-896B-4633-BF3C-E5F94700C1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ver Page" sheetId="4" r:id="rId1"/>
    <sheet name="2022 Form I pg 1&amp;2" sheetId="1" r:id="rId2"/>
    <sheet name="2022 Form I pg 3-7" sheetId="3" r:id="rId3"/>
    <sheet name="Separations Parameters" sheetId="2" r:id="rId4"/>
    <sheet name="Indicators" sheetId="5" state="hidden" r:id="rId5"/>
  </sheets>
  <definedNames>
    <definedName name="_xlnm.Print_Area" localSheetId="1">'2022 Form I pg 1&amp;2'!$A$10:$L$60</definedName>
    <definedName name="_xlnm.Print_Area" localSheetId="2">'2022 Form I pg 3-7'!$A$10:$L$161</definedName>
    <definedName name="_xlnm.Print_Area" localSheetId="0">'Cover Page'!$A$1:$A$30</definedName>
    <definedName name="_xlnm.Print_Area" localSheetId="3">'Separations Parameters'!$A$2:$H$59</definedName>
    <definedName name="_xlnm.Print_Titles" localSheetId="1">'2022 Form I pg 1&amp;2'!$3:$9</definedName>
    <definedName name="_xlnm.Print_Titles" localSheetId="2">'2022 Form I pg 3-7'!$3:$9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A1" i="3" s="1"/>
  <c r="A1" i="2" s="1"/>
  <c r="A61" i="1" l="1"/>
  <c r="A59" i="2"/>
  <c r="A162" i="3"/>
  <c r="A29" i="4"/>
  <c r="D3" i="3" l="1"/>
  <c r="A8" i="4"/>
  <c r="A155" i="3" l="1"/>
  <c r="B5" i="5" l="1"/>
  <c r="B4" i="5"/>
  <c r="B3" i="5"/>
  <c r="B2" i="5"/>
  <c r="G16" i="1" l="1"/>
  <c r="A152" i="3" l="1"/>
  <c r="B2" i="2" l="1"/>
  <c r="G14" i="2" l="1"/>
  <c r="G13" i="2"/>
  <c r="G12" i="2"/>
  <c r="I142" i="3"/>
  <c r="H142" i="3"/>
  <c r="F142" i="3"/>
  <c r="E142" i="3"/>
  <c r="K118" i="3"/>
  <c r="J118" i="3"/>
  <c r="K117" i="3"/>
  <c r="J117" i="3"/>
  <c r="J121" i="3" s="1"/>
  <c r="I118" i="3"/>
  <c r="I117" i="3"/>
  <c r="I116" i="3"/>
  <c r="H117" i="3"/>
  <c r="F118" i="3"/>
  <c r="F117" i="3"/>
  <c r="F116" i="3"/>
  <c r="J38" i="3"/>
  <c r="I38" i="3"/>
  <c r="I36" i="3"/>
  <c r="I34" i="3"/>
  <c r="H35" i="3"/>
  <c r="H37" i="3"/>
  <c r="H39" i="3"/>
  <c r="E39" i="3"/>
  <c r="F38" i="3"/>
  <c r="E37" i="3"/>
  <c r="F36" i="3"/>
  <c r="E35" i="3"/>
  <c r="F34" i="3"/>
  <c r="E23" i="3"/>
  <c r="E21" i="3"/>
  <c r="E19" i="3"/>
  <c r="F20" i="3"/>
  <c r="F22" i="3"/>
  <c r="H19" i="3"/>
  <c r="H21" i="3"/>
  <c r="H23" i="3"/>
  <c r="J22" i="3"/>
  <c r="I22" i="3"/>
  <c r="I20" i="3"/>
  <c r="I18" i="3"/>
  <c r="I15" i="3"/>
  <c r="H16" i="3"/>
  <c r="F18" i="3"/>
  <c r="E16" i="3"/>
  <c r="F15" i="3"/>
  <c r="K20" i="1"/>
  <c r="J20" i="1"/>
  <c r="H20" i="1"/>
  <c r="E20" i="1"/>
  <c r="F15" i="1"/>
  <c r="E15" i="1"/>
  <c r="G56" i="3" l="1"/>
  <c r="G39" i="3"/>
  <c r="G23" i="1"/>
  <c r="N23" i="1" s="1"/>
  <c r="G22" i="1"/>
  <c r="N22" i="1" s="1"/>
  <c r="G21" i="1"/>
  <c r="N21" i="1" s="1"/>
  <c r="G24" i="1"/>
  <c r="N24" i="1" s="1"/>
  <c r="N16" i="1"/>
  <c r="M54" i="1"/>
  <c r="M55" i="1"/>
  <c r="M53" i="1"/>
  <c r="M43" i="1"/>
  <c r="G13" i="1"/>
  <c r="N13" i="1" s="1"/>
  <c r="J29" i="1"/>
  <c r="D3" i="1"/>
  <c r="A4" i="1"/>
  <c r="A4" i="3" s="1"/>
  <c r="A4" i="2" s="1"/>
  <c r="A3" i="3"/>
  <c r="L41" i="3"/>
  <c r="G116" i="3"/>
  <c r="L84" i="3"/>
  <c r="K68" i="3"/>
  <c r="K56" i="1" s="1"/>
  <c r="J68" i="3"/>
  <c r="J56" i="1" s="1"/>
  <c r="I68" i="3"/>
  <c r="I56" i="1" s="1"/>
  <c r="H68" i="3"/>
  <c r="H56" i="1" s="1"/>
  <c r="F68" i="3"/>
  <c r="F56" i="1" s="1"/>
  <c r="E68" i="3"/>
  <c r="E56" i="1" s="1"/>
  <c r="K61" i="3"/>
  <c r="K55" i="1" s="1"/>
  <c r="J61" i="3"/>
  <c r="J55" i="1" s="1"/>
  <c r="I61" i="3"/>
  <c r="I55" i="1" s="1"/>
  <c r="H61" i="3"/>
  <c r="H55" i="1" s="1"/>
  <c r="F61" i="3"/>
  <c r="F55" i="1" s="1"/>
  <c r="E61" i="3"/>
  <c r="E55" i="1" s="1"/>
  <c r="K26" i="3"/>
  <c r="K31" i="3"/>
  <c r="K42" i="3"/>
  <c r="K49" i="3"/>
  <c r="J26" i="3"/>
  <c r="J31" i="3"/>
  <c r="J42" i="3"/>
  <c r="J49" i="3"/>
  <c r="I26" i="3"/>
  <c r="I31" i="3"/>
  <c r="I42" i="3"/>
  <c r="I49" i="3"/>
  <c r="H26" i="3"/>
  <c r="H31" i="3"/>
  <c r="H42" i="3"/>
  <c r="H49" i="3"/>
  <c r="F26" i="3"/>
  <c r="F31" i="3"/>
  <c r="F42" i="3"/>
  <c r="F49" i="3"/>
  <c r="E26" i="3"/>
  <c r="E31" i="3"/>
  <c r="E42" i="3"/>
  <c r="E49" i="3"/>
  <c r="K144" i="3"/>
  <c r="K41" i="1" s="1"/>
  <c r="J144" i="3"/>
  <c r="J41" i="1" s="1"/>
  <c r="I144" i="3"/>
  <c r="I41" i="1" s="1"/>
  <c r="H144" i="3"/>
  <c r="H41" i="1" s="1"/>
  <c r="F144" i="3"/>
  <c r="F41" i="1" s="1"/>
  <c r="E144" i="3"/>
  <c r="E41" i="1" s="1"/>
  <c r="K132" i="3"/>
  <c r="K37" i="1" s="1"/>
  <c r="J132" i="3"/>
  <c r="J37" i="1" s="1"/>
  <c r="I132" i="3"/>
  <c r="I37" i="1" s="1"/>
  <c r="H132" i="3"/>
  <c r="H37" i="1" s="1"/>
  <c r="F132" i="3"/>
  <c r="F37" i="1" s="1"/>
  <c r="E132" i="3"/>
  <c r="E37" i="1" s="1"/>
  <c r="K98" i="3"/>
  <c r="K34" i="1" s="1"/>
  <c r="J98" i="3"/>
  <c r="J34" i="1" s="1"/>
  <c r="I98" i="3"/>
  <c r="I34" i="1" s="1"/>
  <c r="H98" i="3"/>
  <c r="H34" i="1" s="1"/>
  <c r="F98" i="3"/>
  <c r="F34" i="1" s="1"/>
  <c r="E98" i="3"/>
  <c r="E34" i="1" s="1"/>
  <c r="K78" i="3"/>
  <c r="K32" i="1" s="1"/>
  <c r="J78" i="3"/>
  <c r="J32" i="1" s="1"/>
  <c r="I78" i="3"/>
  <c r="I32" i="1" s="1"/>
  <c r="H78" i="3"/>
  <c r="H32" i="1" s="1"/>
  <c r="F78" i="3"/>
  <c r="F32" i="1" s="1"/>
  <c r="E78" i="3"/>
  <c r="E32" i="1" s="1"/>
  <c r="L19" i="1"/>
  <c r="M19" i="1" s="1"/>
  <c r="L17" i="1"/>
  <c r="M17" i="1" s="1"/>
  <c r="G19" i="1"/>
  <c r="N19" i="1" s="1"/>
  <c r="G17" i="1"/>
  <c r="N17" i="1" s="1"/>
  <c r="G18" i="1"/>
  <c r="N18" i="1" s="1"/>
  <c r="L18" i="1"/>
  <c r="M18" i="1" s="1"/>
  <c r="H29" i="1"/>
  <c r="I29" i="1"/>
  <c r="K29" i="1"/>
  <c r="F29" i="1"/>
  <c r="L13" i="1"/>
  <c r="M13" i="1" s="1"/>
  <c r="G14" i="1"/>
  <c r="N14" i="1" s="1"/>
  <c r="L14" i="1"/>
  <c r="M14" i="1" s="1"/>
  <c r="L15" i="1"/>
  <c r="M15" i="1" s="1"/>
  <c r="L16" i="1"/>
  <c r="M16" i="1" s="1"/>
  <c r="G20" i="1"/>
  <c r="N20" i="1" s="1"/>
  <c r="L20" i="1"/>
  <c r="M20" i="1" s="1"/>
  <c r="L21" i="1"/>
  <c r="M21" i="1" s="1"/>
  <c r="L22" i="1"/>
  <c r="M22" i="1" s="1"/>
  <c r="L23" i="1"/>
  <c r="M23" i="1" s="1"/>
  <c r="L24" i="1"/>
  <c r="M24" i="1" s="1"/>
  <c r="G25" i="1"/>
  <c r="N25" i="1" s="1"/>
  <c r="L25" i="1"/>
  <c r="M25" i="1" s="1"/>
  <c r="G26" i="1"/>
  <c r="N26" i="1" s="1"/>
  <c r="L26" i="1"/>
  <c r="M26" i="1" s="1"/>
  <c r="G27" i="1"/>
  <c r="N27" i="1" s="1"/>
  <c r="L27" i="1"/>
  <c r="M27" i="1" s="1"/>
  <c r="G28" i="1"/>
  <c r="N28" i="1" s="1"/>
  <c r="L28" i="1"/>
  <c r="M28" i="1" s="1"/>
  <c r="L54" i="1"/>
  <c r="M58" i="1" s="1"/>
  <c r="L57" i="1"/>
  <c r="L58" i="1"/>
  <c r="L59" i="1"/>
  <c r="G54" i="1"/>
  <c r="N54" i="1" s="1"/>
  <c r="G57" i="1"/>
  <c r="N57" i="1" s="1"/>
  <c r="G58" i="1"/>
  <c r="N58" i="1" s="1"/>
  <c r="G59" i="1"/>
  <c r="N59" i="1" s="1"/>
  <c r="D54" i="1"/>
  <c r="D57" i="1"/>
  <c r="L44" i="1"/>
  <c r="M48" i="1" s="1"/>
  <c r="L45" i="1"/>
  <c r="G44" i="1"/>
  <c r="G45" i="1"/>
  <c r="E85" i="3"/>
  <c r="E33" i="1" s="1"/>
  <c r="F85" i="3"/>
  <c r="F33" i="1" s="1"/>
  <c r="H85" i="3"/>
  <c r="H33" i="1" s="1"/>
  <c r="I85" i="3"/>
  <c r="I33" i="1" s="1"/>
  <c r="J85" i="3"/>
  <c r="J33" i="1" s="1"/>
  <c r="K85" i="3"/>
  <c r="K33" i="1" s="1"/>
  <c r="J35" i="1"/>
  <c r="K121" i="3"/>
  <c r="K35" i="1" s="1"/>
  <c r="I121" i="3"/>
  <c r="I35" i="1" s="1"/>
  <c r="H121" i="3"/>
  <c r="H35" i="1" s="1"/>
  <c r="F121" i="3"/>
  <c r="F35" i="1" s="1"/>
  <c r="E121" i="3"/>
  <c r="E35" i="1" s="1"/>
  <c r="E126" i="3"/>
  <c r="E36" i="1" s="1"/>
  <c r="F126" i="3"/>
  <c r="F36" i="1" s="1"/>
  <c r="H126" i="3"/>
  <c r="H36" i="1" s="1"/>
  <c r="I126" i="3"/>
  <c r="I36" i="1" s="1"/>
  <c r="J126" i="3"/>
  <c r="J36" i="1" s="1"/>
  <c r="K126" i="3"/>
  <c r="K36" i="1" s="1"/>
  <c r="G84" i="3"/>
  <c r="D84" i="3" s="1"/>
  <c r="L124" i="3"/>
  <c r="L125" i="3"/>
  <c r="G124" i="3"/>
  <c r="D124" i="3" s="1"/>
  <c r="G125" i="3"/>
  <c r="L157" i="3"/>
  <c r="G157" i="3"/>
  <c r="L156" i="3"/>
  <c r="G156" i="3"/>
  <c r="G72" i="3"/>
  <c r="L72" i="3"/>
  <c r="G73" i="3"/>
  <c r="L73" i="3"/>
  <c r="G74" i="3"/>
  <c r="L74" i="3"/>
  <c r="G75" i="3"/>
  <c r="L75" i="3"/>
  <c r="G76" i="3"/>
  <c r="L76" i="3"/>
  <c r="G77" i="3"/>
  <c r="L77" i="3"/>
  <c r="G81" i="3"/>
  <c r="L81" i="3"/>
  <c r="G82" i="3"/>
  <c r="L82" i="3"/>
  <c r="G83" i="3"/>
  <c r="L83" i="3"/>
  <c r="G88" i="3"/>
  <c r="L88" i="3"/>
  <c r="G89" i="3"/>
  <c r="L89" i="3"/>
  <c r="G90" i="3"/>
  <c r="L90" i="3"/>
  <c r="G91" i="3"/>
  <c r="L91" i="3"/>
  <c r="G92" i="3"/>
  <c r="L92" i="3"/>
  <c r="G93" i="3"/>
  <c r="L93" i="3"/>
  <c r="G94" i="3"/>
  <c r="L94" i="3"/>
  <c r="G95" i="3"/>
  <c r="L95" i="3"/>
  <c r="G96" i="3"/>
  <c r="L96" i="3"/>
  <c r="G97" i="3"/>
  <c r="L97" i="3"/>
  <c r="G102" i="3"/>
  <c r="L102" i="3"/>
  <c r="G103" i="3"/>
  <c r="L103" i="3"/>
  <c r="G104" i="3"/>
  <c r="L104" i="3"/>
  <c r="G105" i="3"/>
  <c r="L105" i="3"/>
  <c r="G106" i="3"/>
  <c r="L106" i="3"/>
  <c r="G107" i="3"/>
  <c r="L107" i="3"/>
  <c r="G108" i="3"/>
  <c r="L108" i="3"/>
  <c r="G109" i="3"/>
  <c r="L109" i="3"/>
  <c r="G110" i="3"/>
  <c r="L110" i="3"/>
  <c r="G111" i="3"/>
  <c r="L111" i="3"/>
  <c r="G112" i="3"/>
  <c r="L112" i="3"/>
  <c r="G113" i="3"/>
  <c r="L113" i="3"/>
  <c r="G114" i="3"/>
  <c r="L114" i="3"/>
  <c r="G115" i="3"/>
  <c r="L115" i="3"/>
  <c r="L116" i="3"/>
  <c r="D116" i="3" s="1"/>
  <c r="G117" i="3"/>
  <c r="L117" i="3"/>
  <c r="G118" i="3"/>
  <c r="L118" i="3"/>
  <c r="G119" i="3"/>
  <c r="L119" i="3"/>
  <c r="G120" i="3"/>
  <c r="L120" i="3"/>
  <c r="L153" i="3"/>
  <c r="G153" i="3"/>
  <c r="L150" i="3"/>
  <c r="G150" i="3"/>
  <c r="L148" i="3"/>
  <c r="G148" i="3"/>
  <c r="L139" i="3"/>
  <c r="L140" i="3"/>
  <c r="L141" i="3"/>
  <c r="L142" i="3"/>
  <c r="L143" i="3"/>
  <c r="G139" i="3"/>
  <c r="G140" i="3"/>
  <c r="G141" i="3"/>
  <c r="G142" i="3"/>
  <c r="G143" i="3"/>
  <c r="L130" i="3"/>
  <c r="L131" i="3"/>
  <c r="G130" i="3"/>
  <c r="G131" i="3"/>
  <c r="L64" i="3"/>
  <c r="L65" i="3"/>
  <c r="L66" i="3"/>
  <c r="L67" i="3"/>
  <c r="G64" i="3"/>
  <c r="G65" i="3"/>
  <c r="D65" i="3" s="1"/>
  <c r="G66" i="3"/>
  <c r="D66" i="3" s="1"/>
  <c r="G67" i="3"/>
  <c r="L55" i="3"/>
  <c r="L56" i="3"/>
  <c r="L57" i="3"/>
  <c r="L58" i="3"/>
  <c r="L59" i="3"/>
  <c r="L60" i="3"/>
  <c r="G55" i="3"/>
  <c r="G57" i="3"/>
  <c r="G58" i="3"/>
  <c r="G59" i="3"/>
  <c r="G60" i="3"/>
  <c r="L11" i="3"/>
  <c r="L14" i="3"/>
  <c r="L15" i="3"/>
  <c r="L16" i="3"/>
  <c r="L17" i="3"/>
  <c r="L18" i="3"/>
  <c r="L19" i="3"/>
  <c r="L20" i="3"/>
  <c r="L21" i="3"/>
  <c r="L22" i="3"/>
  <c r="L23" i="3"/>
  <c r="L24" i="3"/>
  <c r="L25" i="3"/>
  <c r="L29" i="3"/>
  <c r="L30" i="3"/>
  <c r="L34" i="3"/>
  <c r="L35" i="3"/>
  <c r="L36" i="3"/>
  <c r="L37" i="3"/>
  <c r="L38" i="3"/>
  <c r="L39" i="3"/>
  <c r="D39" i="3" s="1"/>
  <c r="L40" i="3"/>
  <c r="L46" i="3"/>
  <c r="L47" i="3"/>
  <c r="L48" i="3"/>
  <c r="G11" i="3"/>
  <c r="G14" i="3"/>
  <c r="G15" i="3"/>
  <c r="G16" i="3"/>
  <c r="G17" i="3"/>
  <c r="G18" i="3"/>
  <c r="G19" i="3"/>
  <c r="G20" i="3"/>
  <c r="G21" i="3"/>
  <c r="G22" i="3"/>
  <c r="G23" i="3"/>
  <c r="G24" i="3"/>
  <c r="G25" i="3"/>
  <c r="G29" i="3"/>
  <c r="G30" i="3"/>
  <c r="G34" i="3"/>
  <c r="G35" i="3"/>
  <c r="G36" i="3"/>
  <c r="G37" i="3"/>
  <c r="G38" i="3"/>
  <c r="G40" i="3"/>
  <c r="G41" i="3"/>
  <c r="D41" i="3" s="1"/>
  <c r="G46" i="3"/>
  <c r="G47" i="3"/>
  <c r="G48" i="3"/>
  <c r="D54" i="2"/>
  <c r="D52" i="2"/>
  <c r="D51" i="2"/>
  <c r="D50" i="2"/>
  <c r="D49" i="2"/>
  <c r="D48" i="2"/>
  <c r="D47" i="2"/>
  <c r="D46" i="2"/>
  <c r="D45" i="2"/>
  <c r="D43" i="2"/>
  <c r="D42" i="2"/>
  <c r="D41" i="2"/>
  <c r="D40" i="2"/>
  <c r="D38" i="2"/>
  <c r="D37" i="2"/>
  <c r="D36" i="2"/>
  <c r="D35" i="2"/>
  <c r="D34" i="2"/>
  <c r="D33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30" i="3"/>
  <c r="D131" i="3"/>
  <c r="D64" i="3" l="1"/>
  <c r="D130" i="3"/>
  <c r="D55" i="3"/>
  <c r="D29" i="3"/>
  <c r="D59" i="1"/>
  <c r="D132" i="3"/>
  <c r="D17" i="1"/>
  <c r="D58" i="1"/>
  <c r="G98" i="3"/>
  <c r="D45" i="1"/>
  <c r="D19" i="1"/>
  <c r="L121" i="3"/>
  <c r="G85" i="3"/>
  <c r="L78" i="3"/>
  <c r="L85" i="3"/>
  <c r="G78" i="3"/>
  <c r="D56" i="3"/>
  <c r="N44" i="1"/>
  <c r="D44" i="1"/>
  <c r="D21" i="1"/>
  <c r="D140" i="3"/>
  <c r="D105" i="3"/>
  <c r="D48" i="3"/>
  <c r="D21" i="3"/>
  <c r="D19" i="3"/>
  <c r="D15" i="3"/>
  <c r="D118" i="3"/>
  <c r="D23" i="3"/>
  <c r="N45" i="1"/>
  <c r="G37" i="1"/>
  <c r="N37" i="1" s="1"/>
  <c r="L126" i="3"/>
  <c r="G126" i="3"/>
  <c r="D113" i="3"/>
  <c r="D109" i="3"/>
  <c r="D107" i="3"/>
  <c r="D106" i="3"/>
  <c r="G121" i="3"/>
  <c r="L98" i="3"/>
  <c r="D93" i="3"/>
  <c r="D89" i="3"/>
  <c r="G34" i="1"/>
  <c r="N34" i="1" s="1"/>
  <c r="D83" i="3"/>
  <c r="D82" i="3"/>
  <c r="K134" i="3"/>
  <c r="K147" i="3" s="1"/>
  <c r="K149" i="3" s="1"/>
  <c r="K151" i="3" s="1"/>
  <c r="I134" i="3"/>
  <c r="I147" i="3" s="1"/>
  <c r="I149" i="3" s="1"/>
  <c r="I151" i="3" s="1"/>
  <c r="D81" i="3"/>
  <c r="D77" i="3"/>
  <c r="D73" i="3"/>
  <c r="L56" i="1"/>
  <c r="G56" i="1"/>
  <c r="N56" i="1" s="1"/>
  <c r="D60" i="3"/>
  <c r="D59" i="3"/>
  <c r="D58" i="3"/>
  <c r="D57" i="3"/>
  <c r="L55" i="1"/>
  <c r="M59" i="1" s="1"/>
  <c r="G55" i="1"/>
  <c r="N55" i="1" s="1"/>
  <c r="D46" i="3"/>
  <c r="D37" i="3"/>
  <c r="D36" i="3"/>
  <c r="D24" i="3"/>
  <c r="D22" i="3"/>
  <c r="D20" i="3"/>
  <c r="D18" i="3"/>
  <c r="D16" i="3"/>
  <c r="J51" i="3"/>
  <c r="J53" i="1" s="1"/>
  <c r="J60" i="1" s="1"/>
  <c r="D11" i="3"/>
  <c r="D142" i="3"/>
  <c r="L41" i="1"/>
  <c r="M45" i="1" s="1"/>
  <c r="G41" i="1"/>
  <c r="N41" i="1" s="1"/>
  <c r="D27" i="1"/>
  <c r="D23" i="1"/>
  <c r="D18" i="1"/>
  <c r="D14" i="1"/>
  <c r="D24" i="1"/>
  <c r="D25" i="1"/>
  <c r="D16" i="1"/>
  <c r="D13" i="1"/>
  <c r="A3" i="2"/>
  <c r="G26" i="3"/>
  <c r="L132" i="3"/>
  <c r="D150" i="3"/>
  <c r="D120" i="3"/>
  <c r="D119" i="3"/>
  <c r="D115" i="3"/>
  <c r="D114" i="3"/>
  <c r="D97" i="3"/>
  <c r="D95" i="3"/>
  <c r="D94" i="3"/>
  <c r="D156" i="3"/>
  <c r="D157" i="3"/>
  <c r="D125" i="3"/>
  <c r="D126" i="3" s="1"/>
  <c r="D28" i="1"/>
  <c r="D20" i="1"/>
  <c r="G132" i="3"/>
  <c r="F51" i="3"/>
  <c r="F53" i="1" s="1"/>
  <c r="F60" i="1" s="1"/>
  <c r="D40" i="3"/>
  <c r="D38" i="3"/>
  <c r="G42" i="3"/>
  <c r="G31" i="3"/>
  <c r="D14" i="3"/>
  <c r="L31" i="3"/>
  <c r="D25" i="3"/>
  <c r="D17" i="3"/>
  <c r="G68" i="3"/>
  <c r="D67" i="3"/>
  <c r="D68" i="3" s="1"/>
  <c r="D143" i="3"/>
  <c r="D141" i="3"/>
  <c r="D148" i="3"/>
  <c r="D111" i="3"/>
  <c r="D110" i="3"/>
  <c r="D103" i="3"/>
  <c r="D102" i="3"/>
  <c r="D91" i="3"/>
  <c r="D90" i="3"/>
  <c r="D75" i="3"/>
  <c r="D74" i="3"/>
  <c r="H134" i="3"/>
  <c r="H147" i="3" s="1"/>
  <c r="H149" i="3" s="1"/>
  <c r="L33" i="1"/>
  <c r="G35" i="1"/>
  <c r="N35" i="1" s="1"/>
  <c r="L42" i="3"/>
  <c r="L26" i="3"/>
  <c r="L68" i="3"/>
  <c r="G144" i="3"/>
  <c r="I51" i="3"/>
  <c r="I53" i="1" s="1"/>
  <c r="I60" i="1" s="1"/>
  <c r="K51" i="3"/>
  <c r="K53" i="1" s="1"/>
  <c r="K60" i="1" s="1"/>
  <c r="D31" i="3"/>
  <c r="D35" i="3"/>
  <c r="D47" i="3"/>
  <c r="D34" i="3"/>
  <c r="L49" i="3"/>
  <c r="L61" i="3"/>
  <c r="D139" i="3"/>
  <c r="L144" i="3"/>
  <c r="D153" i="3"/>
  <c r="D117" i="3"/>
  <c r="D112" i="3"/>
  <c r="D108" i="3"/>
  <c r="D104" i="3"/>
  <c r="D96" i="3"/>
  <c r="D92" i="3"/>
  <c r="D88" i="3"/>
  <c r="D76" i="3"/>
  <c r="D72" i="3"/>
  <c r="J134" i="3"/>
  <c r="F134" i="3"/>
  <c r="F147" i="3" s="1"/>
  <c r="F149" i="3" s="1"/>
  <c r="E134" i="3"/>
  <c r="L29" i="1"/>
  <c r="M29" i="1" s="1"/>
  <c r="D26" i="1"/>
  <c r="D22" i="1"/>
  <c r="E51" i="3"/>
  <c r="E53" i="1" s="1"/>
  <c r="H51" i="3"/>
  <c r="H53" i="1" s="1"/>
  <c r="H60" i="1" s="1"/>
  <c r="G36" i="1"/>
  <c r="N36" i="1" s="1"/>
  <c r="K38" i="1"/>
  <c r="G33" i="1"/>
  <c r="L36" i="1"/>
  <c r="M36" i="1" s="1"/>
  <c r="F38" i="1"/>
  <c r="E38" i="1"/>
  <c r="G32" i="1"/>
  <c r="N32" i="1" s="1"/>
  <c r="H38" i="1"/>
  <c r="L32" i="1"/>
  <c r="M32" i="1" s="1"/>
  <c r="L35" i="1"/>
  <c r="M35" i="1" s="1"/>
  <c r="J38" i="1"/>
  <c r="L37" i="1"/>
  <c r="D85" i="3"/>
  <c r="I38" i="1"/>
  <c r="L34" i="1"/>
  <c r="G61" i="3"/>
  <c r="G49" i="3"/>
  <c r="D61" i="3" l="1"/>
  <c r="I152" i="3"/>
  <c r="I42" i="1" s="1"/>
  <c r="K152" i="3"/>
  <c r="K42" i="1" s="1"/>
  <c r="L134" i="3"/>
  <c r="L147" i="3" s="1"/>
  <c r="L149" i="3" s="1"/>
  <c r="L151" i="3" s="1"/>
  <c r="D49" i="3"/>
  <c r="D42" i="3"/>
  <c r="D144" i="3"/>
  <c r="G51" i="3"/>
  <c r="D37" i="1"/>
  <c r="M41" i="1"/>
  <c r="G134" i="3"/>
  <c r="D121" i="3"/>
  <c r="D98" i="3"/>
  <c r="D34" i="1"/>
  <c r="M38" i="1"/>
  <c r="M34" i="1"/>
  <c r="M37" i="1"/>
  <c r="M33" i="1"/>
  <c r="D33" i="1"/>
  <c r="N33" i="1"/>
  <c r="D78" i="3"/>
  <c r="D56" i="1"/>
  <c r="D55" i="1"/>
  <c r="L51" i="3"/>
  <c r="D26" i="3"/>
  <c r="G53" i="1"/>
  <c r="N53" i="1" s="1"/>
  <c r="E60" i="1"/>
  <c r="D41" i="1"/>
  <c r="H12" i="1"/>
  <c r="J147" i="3"/>
  <c r="J149" i="3" s="1"/>
  <c r="D35" i="1"/>
  <c r="L53" i="1"/>
  <c r="D36" i="1"/>
  <c r="H151" i="3"/>
  <c r="D32" i="1"/>
  <c r="G38" i="1"/>
  <c r="E31" i="1" s="1"/>
  <c r="F151" i="3"/>
  <c r="L38" i="1"/>
  <c r="M42" i="1" s="1"/>
  <c r="I154" i="3"/>
  <c r="K154" i="3" l="1"/>
  <c r="F152" i="3"/>
  <c r="F42" i="1" s="1"/>
  <c r="H152" i="3"/>
  <c r="H154" i="3" s="1"/>
  <c r="H155" i="3" s="1"/>
  <c r="K155" i="3"/>
  <c r="K158" i="3" s="1"/>
  <c r="K43" i="1" s="1"/>
  <c r="K46" i="1" s="1"/>
  <c r="K48" i="1" s="1"/>
  <c r="I155" i="3"/>
  <c r="I158" i="3" s="1"/>
  <c r="I43" i="1" s="1"/>
  <c r="I46" i="1" s="1"/>
  <c r="I48" i="1" s="1"/>
  <c r="D51" i="3"/>
  <c r="D134" i="3"/>
  <c r="H31" i="1"/>
  <c r="N38" i="1"/>
  <c r="G60" i="1"/>
  <c r="E52" i="1" s="1"/>
  <c r="L60" i="1"/>
  <c r="H52" i="1" s="1"/>
  <c r="M56" i="1" s="1"/>
  <c r="M57" i="1"/>
  <c r="J151" i="3"/>
  <c r="D38" i="1"/>
  <c r="D31" i="1" s="1"/>
  <c r="D53" i="1"/>
  <c r="D60" i="1" s="1"/>
  <c r="F154" i="3" l="1"/>
  <c r="F155" i="3" s="1"/>
  <c r="F158" i="3" s="1"/>
  <c r="F43" i="1" s="1"/>
  <c r="F46" i="1" s="1"/>
  <c r="F48" i="1" s="1"/>
  <c r="H42" i="1"/>
  <c r="J152" i="3"/>
  <c r="J42" i="1" s="1"/>
  <c r="D52" i="1"/>
  <c r="H158" i="3"/>
  <c r="H43" i="1" s="1"/>
  <c r="L42" i="1" l="1"/>
  <c r="M46" i="1" s="1"/>
  <c r="J154" i="3"/>
  <c r="J155" i="3" s="1"/>
  <c r="L152" i="3"/>
  <c r="L154" i="3"/>
  <c r="H46" i="1"/>
  <c r="H48" i="1" l="1"/>
  <c r="J158" i="3"/>
  <c r="J43" i="1" s="1"/>
  <c r="L155" i="3"/>
  <c r="L158" i="3" l="1"/>
  <c r="J46" i="1"/>
  <c r="J48" i="1" s="1"/>
  <c r="L43" i="1"/>
  <c r="L46" i="1" l="1"/>
  <c r="L48" i="1" l="1"/>
  <c r="H11" i="1" s="1"/>
  <c r="H40" i="1"/>
  <c r="M44" i="1" s="1"/>
  <c r="G15" i="1"/>
  <c r="N15" i="1" s="1"/>
  <c r="E29" i="1"/>
  <c r="E147" i="3" l="1"/>
  <c r="E149" i="3" s="1"/>
  <c r="E151" i="3" s="1"/>
  <c r="E152" i="3" s="1"/>
  <c r="D15" i="1"/>
  <c r="D29" i="1" s="1"/>
  <c r="G29" i="1"/>
  <c r="E154" i="3" l="1"/>
  <c r="D12" i="1"/>
  <c r="G147" i="3"/>
  <c r="G149" i="3" s="1"/>
  <c r="N29" i="1"/>
  <c r="D147" i="3"/>
  <c r="D149" i="3" s="1"/>
  <c r="D151" i="3" s="1"/>
  <c r="E12" i="1"/>
  <c r="E155" i="3" l="1"/>
  <c r="E158" i="3" s="1"/>
  <c r="E43" i="1" s="1"/>
  <c r="G43" i="1" s="1"/>
  <c r="G151" i="3"/>
  <c r="G152" i="3"/>
  <c r="D152" i="3" s="1"/>
  <c r="D154" i="3" s="1"/>
  <c r="E42" i="1"/>
  <c r="G155" i="3" l="1"/>
  <c r="D155" i="3" s="1"/>
  <c r="D158" i="3" s="1"/>
  <c r="G42" i="1"/>
  <c r="E46" i="1"/>
  <c r="G154" i="3"/>
  <c r="N43" i="1"/>
  <c r="D43" i="1"/>
  <c r="G158" i="3" l="1"/>
  <c r="E48" i="1"/>
  <c r="G46" i="1"/>
  <c r="N42" i="1"/>
  <c r="D42" i="1"/>
  <c r="D46" i="1" s="1"/>
  <c r="D48" i="1" s="1"/>
  <c r="N46" i="1" l="1"/>
  <c r="D40" i="1"/>
  <c r="G48" i="1"/>
  <c r="E40" i="1"/>
  <c r="N48" i="1" l="1"/>
  <c r="D11" i="1"/>
  <c r="E11" i="1"/>
</calcChain>
</file>

<file path=xl/sharedStrings.xml><?xml version="1.0" encoding="utf-8"?>
<sst xmlns="http://schemas.openxmlformats.org/spreadsheetml/2006/main" count="392" uniqueCount="311">
  <si>
    <t>Separated Results of Oregon Operations</t>
  </si>
  <si>
    <t>Total Oregon</t>
  </si>
  <si>
    <t>Interstate Operation</t>
  </si>
  <si>
    <t>Intrastate Operation</t>
  </si>
  <si>
    <t>Operations</t>
  </si>
  <si>
    <t xml:space="preserve"> MTS &amp; WATS</t>
  </si>
  <si>
    <t xml:space="preserve"> TOLL PLS</t>
  </si>
  <si>
    <t>FCC  Account and</t>
  </si>
  <si>
    <t>Note</t>
  </si>
  <si>
    <t>Line</t>
  </si>
  <si>
    <t>Subject To</t>
  </si>
  <si>
    <t>Switched</t>
  </si>
  <si>
    <t>Special</t>
  </si>
  <si>
    <t>Local</t>
  </si>
  <si>
    <t>Description</t>
  </si>
  <si>
    <t>No.</t>
  </si>
  <si>
    <t>Separations</t>
  </si>
  <si>
    <t>Access</t>
  </si>
  <si>
    <t>Total</t>
  </si>
  <si>
    <t xml:space="preserve"> EAS</t>
  </si>
  <si>
    <t>(other)</t>
  </si>
  <si>
    <t>SUMMARY</t>
  </si>
  <si>
    <t>Operating Revenues</t>
  </si>
  <si>
    <t>50XX   Local -Billed</t>
  </si>
  <si>
    <t xml:space="preserve">             -EAS Billed</t>
  </si>
  <si>
    <t>508X   Access-SLC (End User)</t>
  </si>
  <si>
    <t xml:space="preserve">             -Switched (TS+NTS)</t>
  </si>
  <si>
    <t xml:space="preserve">             -Special</t>
  </si>
  <si>
    <t>51XX   Toll  -Message</t>
  </si>
  <si>
    <t xml:space="preserve">             -Private Line</t>
  </si>
  <si>
    <t xml:space="preserve">             -Settlement</t>
  </si>
  <si>
    <t>52XX   Misc. -Billing &amp; Collection</t>
  </si>
  <si>
    <t xml:space="preserve">             -Directory Advertising</t>
  </si>
  <si>
    <t xml:space="preserve">             -Operating Rents</t>
  </si>
  <si>
    <t xml:space="preserve">             -Other Misc.</t>
  </si>
  <si>
    <t>530X   Less:  Uncollectible Rev. (-)</t>
  </si>
  <si>
    <t>Total Revenues</t>
  </si>
  <si>
    <t>Operating Expenses</t>
  </si>
  <si>
    <t>61XX-64XX  Plant Specific Oper.</t>
  </si>
  <si>
    <t>65XX   Plant Nonspecific Operations</t>
  </si>
  <si>
    <t>656X   Depreciation &amp; Amortization</t>
  </si>
  <si>
    <t>66XX   Customer Operations</t>
  </si>
  <si>
    <t>67XX   Corporate Operations</t>
  </si>
  <si>
    <t>----   Other Operating</t>
  </si>
  <si>
    <t xml:space="preserve">          Total Expenses</t>
  </si>
  <si>
    <t>Operating Taxes:</t>
  </si>
  <si>
    <t>7240   General Taxes</t>
  </si>
  <si>
    <t>7230   State/Local Inc. Tax (Current)</t>
  </si>
  <si>
    <t>7220   Federal Income Tax (Current)</t>
  </si>
  <si>
    <t>7250   Net Deferred Income Taxes</t>
  </si>
  <si>
    <t>7210   Net Investment Tax Credits</t>
  </si>
  <si>
    <t xml:space="preserve">          Total Taxes</t>
  </si>
  <si>
    <t xml:space="preserve">            Net Operating Income</t>
  </si>
  <si>
    <t>SUMMARY  (continued)</t>
  </si>
  <si>
    <t xml:space="preserve"> </t>
  </si>
  <si>
    <t>Average Rate Base</t>
  </si>
  <si>
    <t>2001   Telecom. Plant in Service</t>
  </si>
  <si>
    <t>2005   Plant Acquisition Adjustment</t>
  </si>
  <si>
    <t>1220   Materials and Supplies</t>
  </si>
  <si>
    <t>----   Other Rate Base</t>
  </si>
  <si>
    <t xml:space="preserve">            Total Average Rate Base</t>
  </si>
  <si>
    <t>21XX   General Support Facilities</t>
  </si>
  <si>
    <t>22XX   Central Office Equipment:</t>
  </si>
  <si>
    <t xml:space="preserve">         CAT 1-Operator Systems</t>
  </si>
  <si>
    <t xml:space="preserve">         CAT 2-Tandem Switching (Alloc.)</t>
  </si>
  <si>
    <t xml:space="preserve">         CAT 2-Tandem Switching (Assign.)</t>
  </si>
  <si>
    <t xml:space="preserve">         CAT 3-Local Switching</t>
  </si>
  <si>
    <t xml:space="preserve">         CAT 4.12 -Exch. Trunk (Joint Use)</t>
  </si>
  <si>
    <t xml:space="preserve">         CAT 4.12 -Exch. Trunk (Ded. Use)</t>
  </si>
  <si>
    <t xml:space="preserve">         CAT 4.13 -Subscr. Line (Joint Use)</t>
  </si>
  <si>
    <t xml:space="preserve">         CAT 4.13 -Subscr. Line (Ded. Use)</t>
  </si>
  <si>
    <t xml:space="preserve">         CAT 4.23 -IX Trunk (Joint Use)</t>
  </si>
  <si>
    <t xml:space="preserve">         CAT 4.23 -IX Trunk Ckt. (Ded. Use)</t>
  </si>
  <si>
    <t xml:space="preserve">         CAT 4.3  -Host/Remote Trunk Ckt.</t>
  </si>
  <si>
    <t xml:space="preserve">             Total COE</t>
  </si>
  <si>
    <t>23XX   Information Orig./Term. Equipment:</t>
  </si>
  <si>
    <t xml:space="preserve">         CAT 1-Regulated CPE</t>
  </si>
  <si>
    <t xml:space="preserve">         Other IOT</t>
  </si>
  <si>
    <t xml:space="preserve">             Total IOT</t>
  </si>
  <si>
    <t>24XX   Cable &amp; Wire Facilities:</t>
  </si>
  <si>
    <t xml:space="preserve">         CAT 1.3-Subscriber Line (Common)</t>
  </si>
  <si>
    <t xml:space="preserve">         CAT 1.1,2-Subscriber Line (Ded.)</t>
  </si>
  <si>
    <t xml:space="preserve">         CAT 2-Exch. Trunk (Joint Use)</t>
  </si>
  <si>
    <t xml:space="preserve">         CAT 2-Exch. Trunk (Ded. Use)</t>
  </si>
  <si>
    <t xml:space="preserve">         CAT 3-IX Trunk (Joint Use)</t>
  </si>
  <si>
    <t xml:space="preserve">         CAT 3-IX Trunk (Ded. Use)</t>
  </si>
  <si>
    <t xml:space="preserve">         CAT 4-Host/Remote Trunk</t>
  </si>
  <si>
    <t xml:space="preserve">             Total C&amp;WF</t>
  </si>
  <si>
    <t>26XX   Other Assets:</t>
  </si>
  <si>
    <t xml:space="preserve">         Capital Leases</t>
  </si>
  <si>
    <t xml:space="preserve">         Leasehold Improvements</t>
  </si>
  <si>
    <t xml:space="preserve">         Intangibles</t>
  </si>
  <si>
    <t xml:space="preserve">           Total Other Assets</t>
  </si>
  <si>
    <t>Accumulated Depreciation Detail</t>
  </si>
  <si>
    <t>311X   General Support Facilities</t>
  </si>
  <si>
    <t>312X   Central Office Switching</t>
  </si>
  <si>
    <t>312X   Operator Systems</t>
  </si>
  <si>
    <t>312X   Central Office Transmission</t>
  </si>
  <si>
    <t>313X   Information Orig./Term. Equip.</t>
  </si>
  <si>
    <t>314X   Cable &amp; Wire Facilities</t>
  </si>
  <si>
    <t xml:space="preserve">        Total Accumulated Depreciation</t>
  </si>
  <si>
    <t>Accumulated Amortization Detail</t>
  </si>
  <si>
    <t>3410   Capital Leases</t>
  </si>
  <si>
    <t>3420   Leasehold Improvements</t>
  </si>
  <si>
    <t>3500   Intangibles</t>
  </si>
  <si>
    <t>3600   Acquisition Adjustment</t>
  </si>
  <si>
    <t xml:space="preserve">        Total Accumulated Amortization</t>
  </si>
  <si>
    <t>61XX-64XX  Plant Specific Operations</t>
  </si>
  <si>
    <t>6110-20  General Support Facilities</t>
  </si>
  <si>
    <t>621X       Central Office Switching</t>
  </si>
  <si>
    <t>6220       Operator Systems</t>
  </si>
  <si>
    <t>623X       Central Office Transmission</t>
  </si>
  <si>
    <t>63XX       Information Orig./Term. Equip.</t>
  </si>
  <si>
    <t>64XX       Cable &amp; Wire Facilities</t>
  </si>
  <si>
    <t xml:space="preserve">               Total Plant Specific</t>
  </si>
  <si>
    <t>6512       Provisioning</t>
  </si>
  <si>
    <t>653X       Network Operations</t>
  </si>
  <si>
    <t>6540       Access Paid to LECs</t>
  </si>
  <si>
    <t xml:space="preserve">               Total Plant Nonspecific</t>
  </si>
  <si>
    <t>6561       General Support Facilities</t>
  </si>
  <si>
    <t>6561       Central Office Switching</t>
  </si>
  <si>
    <t>6561       Operator Systems</t>
  </si>
  <si>
    <t>6561       Central Office Transmission</t>
  </si>
  <si>
    <t>6561       Information Orig./Term. Equip.</t>
  </si>
  <si>
    <t>6561       Cable &amp; Wire Facilities</t>
  </si>
  <si>
    <t>6563       Capital Leases</t>
  </si>
  <si>
    <t>6563       Leasehold Improvements</t>
  </si>
  <si>
    <t>6564       Intangibles</t>
  </si>
  <si>
    <t>6565       Acquisition Adjustment</t>
  </si>
  <si>
    <t xml:space="preserve">     Total Depreciation &amp; Amortization</t>
  </si>
  <si>
    <t>661X       Marketing</t>
  </si>
  <si>
    <t>662X       Operator Services</t>
  </si>
  <si>
    <t>662X       Directory Publishing-Alpha.</t>
  </si>
  <si>
    <t>662X       Directory Publishing-Classified</t>
  </si>
  <si>
    <t>662X       Directory Publishing-Foreign</t>
  </si>
  <si>
    <t>6623       Service Order Proc.-End User</t>
  </si>
  <si>
    <t>6623       Payment &amp; Collection-End User</t>
  </si>
  <si>
    <t>6623       Billing Inquiry-End User</t>
  </si>
  <si>
    <t>6623       Service Order Proc.-CXR</t>
  </si>
  <si>
    <t>6623       Payment &amp; Collection-CXR</t>
  </si>
  <si>
    <t>6623       Billing Inquiry-CXR</t>
  </si>
  <si>
    <t>6623       Coin Administration</t>
  </si>
  <si>
    <t>6623       Rev. Acctg.-Toll Ticket Proc.</t>
  </si>
  <si>
    <t>6623       Rev. Acctg.-Local Mess. Proc.</t>
  </si>
  <si>
    <t>6623       Rev. Acctg.-Other Bill &amp; Coll.</t>
  </si>
  <si>
    <t>6623       Rev. Acctg.-SLC Billing</t>
  </si>
  <si>
    <t>6623       Rev. Acctg.-CXR B &amp; C</t>
  </si>
  <si>
    <t>6623       B &amp; C Amts Paid to LECs</t>
  </si>
  <si>
    <t>6623       Other Customer Service</t>
  </si>
  <si>
    <t xml:space="preserve">               Total Customer Operations</t>
  </si>
  <si>
    <t>67XX   Corporate Operations:</t>
  </si>
  <si>
    <t>671X       Executive &amp; Planning</t>
  </si>
  <si>
    <t>672X       General &amp; Administrative</t>
  </si>
  <si>
    <t xml:space="preserve">               Total Corporate Operations</t>
  </si>
  <si>
    <t>----   Other Operating Expenses:</t>
  </si>
  <si>
    <t>----       Universal Service Fund</t>
  </si>
  <si>
    <t>----       Lifeline Connection Assistance</t>
  </si>
  <si>
    <t xml:space="preserve">               Total Other</t>
  </si>
  <si>
    <t xml:space="preserve">             Total Operating Expenses</t>
  </si>
  <si>
    <t>7240       Property</t>
  </si>
  <si>
    <t>7240       Gross Receipts</t>
  </si>
  <si>
    <t>7240       PUC Fee</t>
  </si>
  <si>
    <t>7240       Franchise Fees</t>
  </si>
  <si>
    <t>7240       Other</t>
  </si>
  <si>
    <t xml:space="preserve">               Total General Taxes</t>
  </si>
  <si>
    <t>72XX    Income Taxes (Calculated)</t>
  </si>
  <si>
    <t xml:space="preserve">        Net Income Before SIT &amp; FIT</t>
  </si>
  <si>
    <t xml:space="preserve">        Less Fixed Charges  (-)</t>
  </si>
  <si>
    <t xml:space="preserve">        Subtotal  (lines 7-8)  </t>
  </si>
  <si>
    <t xml:space="preserve">        SIT Taxable Inc. (lines 9+-10)</t>
  </si>
  <si>
    <t xml:space="preserve">        FIT Taxable Inc. (lines 9-12+-13)</t>
  </si>
  <si>
    <t xml:space="preserve">        7210P  Claimed ITC  (-)</t>
  </si>
  <si>
    <t xml:space="preserve">        Surtax Elimination (-)</t>
  </si>
  <si>
    <t xml:space="preserve">        7220  FIT-Current (lines 15-16-17)</t>
  </si>
  <si>
    <t>Intrastate</t>
  </si>
  <si>
    <t>Operation</t>
  </si>
  <si>
    <t xml:space="preserve">Interstate </t>
  </si>
  <si>
    <t>Toll</t>
  </si>
  <si>
    <t>EAS</t>
  </si>
  <si>
    <t>Local (Other)</t>
  </si>
  <si>
    <t>Separation Parameters</t>
  </si>
  <si>
    <t>Plant</t>
  </si>
  <si>
    <t>Other Parameters</t>
  </si>
  <si>
    <t>Gross Billed Revenues</t>
  </si>
  <si>
    <t>Service Order Contacts</t>
  </si>
  <si>
    <t>Billing Inquiry Contacts</t>
  </si>
  <si>
    <t xml:space="preserve">             -State OUSF Distribution</t>
  </si>
  <si>
    <t xml:space="preserve">             -Federal USF Distribution</t>
  </si>
  <si>
    <t>65XX       Federal USF Contributions</t>
  </si>
  <si>
    <t>PL Interstate</t>
  </si>
  <si>
    <t>PL Intrastate</t>
  </si>
  <si>
    <t>PL Local (Other)</t>
  </si>
  <si>
    <t>Common</t>
  </si>
  <si>
    <t xml:space="preserve">      SP+RC Toll Messages Factor</t>
  </si>
  <si>
    <t xml:space="preserve">      Billing Inquiry-CXR Factor</t>
  </si>
  <si>
    <t xml:space="preserve">      Billing Inquiry-End User Factor</t>
  </si>
  <si>
    <t>Cost Categories Frozen?</t>
  </si>
  <si>
    <t>ANNUAL REPORT OF</t>
  </si>
  <si>
    <t>OREGON SEPARATED RESULTS OF OPERATIONS</t>
  </si>
  <si>
    <t>(Telecommunications Utilities Form I)</t>
  </si>
  <si>
    <t>OF</t>
  </si>
  <si>
    <t>TO THE</t>
  </si>
  <si>
    <t>PUBLIC UTILITY COMMISSION OF OREGON</t>
  </si>
  <si>
    <t>DETAIL</t>
  </si>
  <si>
    <t>PLANT IN SERVICE</t>
  </si>
  <si>
    <t>DEPRECIATION &amp; AMORTIZATION</t>
  </si>
  <si>
    <t>OPERATING EXPENSE</t>
  </si>
  <si>
    <t>OPERATING EXPENSE (continued)</t>
  </si>
  <si>
    <t>OPERATING TAXES</t>
  </si>
  <si>
    <t>Revenues, Expenses, and Taxes</t>
  </si>
  <si>
    <t>RATE BASE</t>
  </si>
  <si>
    <r>
      <t xml:space="preserve">         COE Other </t>
    </r>
    <r>
      <rPr>
        <sz val="11"/>
        <rFont val="Arial"/>
        <family val="2"/>
      </rPr>
      <t>( Wideband CAT 4.11, .12 &amp; .22)</t>
    </r>
  </si>
  <si>
    <r>
      <t xml:space="preserve">         C&amp;WF Other ( </t>
    </r>
    <r>
      <rPr>
        <sz val="11"/>
        <rFont val="Arial"/>
        <family val="2"/>
      </rPr>
      <t>Wideband</t>
    </r>
    <r>
      <rPr>
        <sz val="12"/>
        <rFont val="Arial"/>
        <family val="2"/>
      </rPr>
      <t xml:space="preserve"> )</t>
    </r>
  </si>
  <si>
    <t xml:space="preserve"> (Company Name)</t>
  </si>
  <si>
    <t>3100                Less:  Accumulated Depr (-)</t>
  </si>
  <si>
    <t>4100-4340     Less:  Accum. Deferred Tax(-)</t>
  </si>
  <si>
    <t xml:space="preserve">     SLU Minutes of Use  (MOU)</t>
  </si>
  <si>
    <t xml:space="preserve">     SLU Factor</t>
  </si>
  <si>
    <t xml:space="preserve">     Current Composite SPF </t>
  </si>
  <si>
    <t xml:space="preserve">     1996 Weighted DEM - Factor</t>
  </si>
  <si>
    <t xml:space="preserve">     1996 Unweighted DEM - Factor</t>
  </si>
  <si>
    <t xml:space="preserve">     Current CAT 3 Dial Equipment Minutes</t>
  </si>
  <si>
    <t xml:space="preserve">     Current CAT 3 DEM Factor Unweighted</t>
  </si>
  <si>
    <t xml:space="preserve">     Current Composite DEM Factor</t>
  </si>
  <si>
    <t xml:space="preserve">     Exchange Trunk - Joint Use MOU</t>
  </si>
  <si>
    <t xml:space="preserve">     Exchange Trunk Joint Use MOU Factor</t>
  </si>
  <si>
    <t xml:space="preserve">     Host/Remote MOU Kilometers</t>
  </si>
  <si>
    <t xml:space="preserve">     Host/Remote MOU Kilometers Factor</t>
  </si>
  <si>
    <t xml:space="preserve">     Operator Standard Work Seconds</t>
  </si>
  <si>
    <t xml:space="preserve">     Operator Standard Work Seconds Factor</t>
  </si>
  <si>
    <t xml:space="preserve">     Tandem Switching MOU</t>
  </si>
  <si>
    <t xml:space="preserve">     Tandem Switching MOU Factor</t>
  </si>
  <si>
    <t xml:space="preserve">     IX Conversation MOU </t>
  </si>
  <si>
    <t xml:space="preserve">     IX Conversation MOU Factor</t>
  </si>
  <si>
    <t xml:space="preserve">     IX Conversation Minute Kilometers</t>
  </si>
  <si>
    <t xml:space="preserve">     IX Conversation Minute Kilometer Factor</t>
  </si>
  <si>
    <t xml:space="preserve">     Marketing Allocation Basis</t>
  </si>
  <si>
    <t xml:space="preserve">     Marketing Allocation Basis Factor</t>
  </si>
  <si>
    <t xml:space="preserve">     Payment &amp; Collection-End User</t>
  </si>
  <si>
    <t xml:space="preserve">     Payment &amp; Collection-End User Factor</t>
  </si>
  <si>
    <t xml:space="preserve">     Payment &amp; Collection-CXR</t>
  </si>
  <si>
    <t xml:space="preserve">     Payment &amp; Collection-CXR Factor</t>
  </si>
  <si>
    <t xml:space="preserve">     Service Order Proc.-End User</t>
  </si>
  <si>
    <t xml:space="preserve">     Service Order Proc.-End User Factor</t>
  </si>
  <si>
    <t xml:space="preserve">     Service Order Proc.-CXR</t>
  </si>
  <si>
    <t xml:space="preserve">     Service Order Proc.-CXR Factor</t>
  </si>
  <si>
    <t xml:space="preserve">      Billing Inquiry-End User</t>
  </si>
  <si>
    <t xml:space="preserve">      Billing Inquiry-CXR</t>
  </si>
  <si>
    <t xml:space="preserve">      SP+RC Toll Messages</t>
  </si>
  <si>
    <t xml:space="preserve">      EAS/Local Messages (Msg. Proc.)</t>
  </si>
  <si>
    <t xml:space="preserve">      BIG 3' Expense Factor-Message</t>
  </si>
  <si>
    <t xml:space="preserve">          '-PLS &amp; Special Access Factor</t>
  </si>
  <si>
    <t xml:space="preserve">       Operator Services Expense  -- Factor</t>
  </si>
  <si>
    <r>
      <t xml:space="preserve">       Access Lines  </t>
    </r>
    <r>
      <rPr>
        <b/>
        <sz val="12"/>
        <rFont val="Arial"/>
        <family val="2"/>
      </rPr>
      <t>(Average)</t>
    </r>
    <r>
      <rPr>
        <sz val="12"/>
        <rFont val="Arial"/>
        <family val="2"/>
      </rPr>
      <t xml:space="preserve"> </t>
    </r>
  </si>
  <si>
    <t xml:space="preserve">       Unseparated Loop Cost @ 11.1 ROR</t>
  </si>
  <si>
    <t>Total Telecom. Plant in Service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</si>
  <si>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</si>
  <si>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</si>
  <si>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</si>
  <si>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</si>
  <si>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</si>
  <si>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</si>
  <si>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</si>
  <si>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</si>
  <si>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</si>
  <si>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</si>
  <si>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</si>
  <si>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</si>
  <si>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</si>
  <si>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</si>
  <si>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</si>
  <si>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</si>
  <si>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</si>
  <si>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</si>
  <si>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</si>
  <si>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</si>
  <si>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</si>
  <si>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</si>
  <si>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</si>
  <si>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</si>
  <si>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</si>
  <si>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</si>
  <si>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</si>
  <si>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(18)</t>
  </si>
  <si>
    <t>(19)</t>
  </si>
  <si>
    <t>(20)</t>
  </si>
  <si>
    <t xml:space="preserve">             - Federal EU USF Collections</t>
  </si>
  <si>
    <t>PO Box 1088</t>
  </si>
  <si>
    <t>Salem, OR 97308-1088</t>
  </si>
  <si>
    <t xml:space="preserve">COMPANY NAME: </t>
  </si>
  <si>
    <t>√</t>
  </si>
  <si>
    <t>?</t>
  </si>
  <si>
    <t>FCB:DLJ</t>
  </si>
  <si>
    <t>34xx-36xx   Less:  Accumulated Amort.  (-)</t>
  </si>
  <si>
    <t>(1)</t>
  </si>
  <si>
    <r>
      <t xml:space="preserve">        Other SIT Base Add/Ded. (</t>
    </r>
    <r>
      <rPr>
        <sz val="12"/>
        <rFont val="Calibri"/>
        <family val="2"/>
      </rPr>
      <t>±</t>
    </r>
    <r>
      <rPr>
        <sz val="12"/>
        <rFont val="Arial"/>
        <family val="2"/>
      </rPr>
      <t>)</t>
    </r>
  </si>
  <si>
    <r>
      <t xml:space="preserve">        Other FIT Base Add/Ded. (</t>
    </r>
    <r>
      <rPr>
        <sz val="12"/>
        <rFont val="Calibri"/>
        <family val="2"/>
      </rPr>
      <t>±</t>
    </r>
    <r>
      <rPr>
        <sz val="12"/>
        <rFont val="Arial"/>
        <family val="2"/>
      </rPr>
      <t>)</t>
    </r>
  </si>
  <si>
    <t xml:space="preserve">COMPANY NAME </t>
  </si>
  <si>
    <t>TAX RATE USED FOR SIT:</t>
  </si>
  <si>
    <t>TAX RATE USED FOR FIT:</t>
  </si>
  <si>
    <t>Authenticity</t>
  </si>
  <si>
    <t>Cover</t>
  </si>
  <si>
    <t>Page 1-2</t>
  </si>
  <si>
    <t>Page 3-7</t>
  </si>
  <si>
    <t>Seperations</t>
  </si>
  <si>
    <t xml:space="preserve">     SPF  - January 1, 2013 Pre-EAS</t>
  </si>
  <si>
    <t xml:space="preserve">     SPF  - December 31, 2013 Post-EAS</t>
  </si>
  <si>
    <t>PUC ID:</t>
  </si>
  <si>
    <t>####</t>
  </si>
  <si>
    <t>201 High St. SE Ste. 100 (97301)</t>
  </si>
  <si>
    <r>
      <t xml:space="preserve">******User Note: When entering values for SIT or FIT  tax rate that are less than 1% you must key in the zero that preceeds the decimal******                                                        (e.g. to enter </t>
    </r>
    <r>
      <rPr>
        <sz val="14"/>
        <color rgb="FFFF0000"/>
        <rFont val="Calibri"/>
        <family val="2"/>
      </rPr>
      <t>⅔</t>
    </r>
    <r>
      <rPr>
        <sz val="14"/>
        <color rgb="FFFF0000"/>
        <rFont val="Arial"/>
        <family val="2"/>
      </rPr>
      <t xml:space="preserve"> of 1  percent you would key in as 0.66 </t>
    </r>
    <r>
      <rPr>
        <u/>
        <sz val="14"/>
        <color rgb="FFFF0000"/>
        <rFont val="Arial"/>
        <family val="2"/>
      </rPr>
      <t>NOT</t>
    </r>
    <r>
      <rPr>
        <sz val="14"/>
        <color rgb="FFFF0000"/>
        <rFont val="Arial"/>
        <family val="2"/>
      </rPr>
      <t xml:space="preserve"> .66  the latter of the two would produce 66%)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</si>
</sst>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0"/>
    <numFmt numFmtId="165" formatCode="0.000000"/>
    <numFmt numFmtId="166" formatCode="#,##0.000000"/>
    <numFmt numFmtId="167" formatCode="General;[Red]\-General"/>
    <numFmt numFmtId="168" formatCode="#,##0.000000_);\(#,##0.000000\)"/>
  </numFmts>
  <fonts count="50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8"/>
      <name val="Times New Roman"/>
      <family val="1"/>
    </font>
    <font>
      <b/>
      <sz val="2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1"/>
      <name val="Arial"/>
      <family val="2"/>
    </font>
    <font>
      <sz val="8"/>
      <color rgb="FF000000"/>
      <name val="Verdana"/>
      <family val="2"/>
    </font>
    <font>
      <b/>
      <sz val="12"/>
      <color theme="0" tint="-0.34998626667073579"/>
      <name val="Arial"/>
      <family val="2"/>
    </font>
    <font>
      <b/>
      <sz val="12"/>
      <color theme="0" tint="-0.499984740745262"/>
      <name val="Arial"/>
      <family val="2"/>
    </font>
    <font>
      <sz val="18"/>
      <color theme="0"/>
      <name val="Times New Roman"/>
      <family val="1"/>
    </font>
    <font>
      <sz val="12"/>
      <color theme="0"/>
      <name val="Agency FB"/>
      <family val="2"/>
    </font>
    <font>
      <sz val="12"/>
      <color theme="0"/>
      <name val="Arial"/>
      <family val="2"/>
    </font>
    <font>
      <sz val="12"/>
      <color theme="0" tint="-0.14999847407452621"/>
      <name val="Arial"/>
      <family val="2"/>
    </font>
    <font>
      <sz val="12"/>
      <color theme="0" tint="-0.34998626667073579"/>
      <name val="Arial"/>
      <family val="2"/>
    </font>
    <font>
      <sz val="12"/>
      <color theme="0" tint="-0.49998474074526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0"/>
      <name val="Times New Roman"/>
      <family val="1"/>
    </font>
    <font>
      <b/>
      <sz val="12"/>
      <color theme="0"/>
      <name val="Arial"/>
      <family val="2"/>
    </font>
    <font>
      <b/>
      <sz val="12"/>
      <color rgb="FFFF0000"/>
      <name val="Times New Roman"/>
      <family val="1"/>
    </font>
    <font>
      <sz val="8"/>
      <color rgb="FF000000"/>
      <name val="Tahoma"/>
      <family val="2"/>
    </font>
    <font>
      <b/>
      <sz val="11"/>
      <name val="Arial"/>
      <family val="2"/>
    </font>
    <font>
      <b/>
      <sz val="12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color rgb="FF0070C0"/>
      <name val="Arial"/>
      <family val="2"/>
    </font>
    <font>
      <sz val="14"/>
      <color rgb="FFFF0000"/>
      <name val="Arial"/>
      <family val="2"/>
    </font>
    <font>
      <sz val="14"/>
      <color rgb="FFFF0000"/>
      <name val="Calibri"/>
      <family val="2"/>
    </font>
    <font>
      <u/>
      <sz val="14"/>
      <color rgb="FFFF0000"/>
      <name val="Arial"/>
      <family val="2"/>
    </font>
    <font>
      <sz val="20"/>
      <color rgb="FF0070C0"/>
      <name val="Times New Roman"/>
      <family val="1"/>
    </font>
    <font>
      <sz val="8"/>
      <color theme="0"/>
      <name val="Arial"/>
      <family val="2"/>
    </font>
    <font>
      <sz val="16"/>
      <color rgb="FF0070C0"/>
      <name val="Times New Roman"/>
      <family val="1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medium">
        <color indexed="64"/>
      </top>
      <bottom/>
      <diagonal/>
    </border>
    <border>
      <left/>
      <right style="thick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0" fillId="0" borderId="0" applyFont="0" applyFill="0" applyBorder="0" applyAlignment="0" applyProtection="0"/>
  </cellStyleXfs>
  <cellXfs count="37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5" fillId="0" borderId="0" xfId="0" applyFont="1"/>
    <xf numFmtId="3" fontId="9" fillId="0" borderId="0" xfId="0" applyNumberFormat="1" applyFont="1"/>
    <xf numFmtId="167" fontId="1" fillId="0" borderId="0" xfId="0" applyNumberFormat="1" applyFont="1"/>
    <xf numFmtId="16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1" fillId="0" borderId="0" xfId="0" applyNumberFormat="1" applyFont="1"/>
    <xf numFmtId="167" fontId="10" fillId="0" borderId="0" xfId="0" applyNumberFormat="1" applyFont="1"/>
    <xf numFmtId="168" fontId="10" fillId="0" borderId="0" xfId="0" applyNumberFormat="1" applyFont="1"/>
    <xf numFmtId="37" fontId="10" fillId="0" borderId="0" xfId="0" applyNumberFormat="1" applyFont="1"/>
    <xf numFmtId="168" fontId="10" fillId="0" borderId="0" xfId="0" applyNumberFormat="1" applyFont="1" applyAlignment="1">
      <alignment horizontal="right"/>
    </xf>
    <xf numFmtId="168" fontId="10" fillId="0" borderId="0" xfId="0" applyNumberFormat="1" applyFont="1" applyAlignment="1">
      <alignment horizontal="center"/>
    </xf>
    <xf numFmtId="0" fontId="9" fillId="0" borderId="0" xfId="0" applyFont="1"/>
    <xf numFmtId="0" fontId="2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quotePrefix="1" applyFont="1"/>
    <xf numFmtId="0" fontId="12" fillId="0" borderId="0" xfId="0" applyFont="1"/>
    <xf numFmtId="0" fontId="1" fillId="0" borderId="0" xfId="0" applyFont="1" applyAlignment="1">
      <alignment horizontal="right"/>
    </xf>
    <xf numFmtId="0" fontId="12" fillId="0" borderId="0" xfId="0" quotePrefix="1" applyFont="1"/>
    <xf numFmtId="3" fontId="12" fillId="0" borderId="0" xfId="0" quotePrefix="1" applyNumberFormat="1" applyFont="1"/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4" xfId="0" applyBorder="1"/>
    <xf numFmtId="0" fontId="1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37" fontId="8" fillId="0" borderId="0" xfId="0" applyNumberFormat="1" applyFont="1" applyAlignment="1" applyProtection="1">
      <alignment horizontal="right"/>
      <protection locked="0"/>
    </xf>
    <xf numFmtId="37" fontId="8" fillId="0" borderId="0" xfId="0" applyNumberFormat="1" applyFont="1" applyAlignment="1">
      <alignment horizontal="right"/>
    </xf>
    <xf numFmtId="0" fontId="1" fillId="0" borderId="3" xfId="0" applyFont="1" applyBorder="1"/>
    <xf numFmtId="0" fontId="0" fillId="0" borderId="3" xfId="0" applyBorder="1"/>
    <xf numFmtId="0" fontId="1" fillId="0" borderId="11" xfId="0" applyFont="1" applyBorder="1"/>
    <xf numFmtId="0" fontId="1" fillId="0" borderId="8" xfId="0" applyFont="1" applyBorder="1" applyAlignment="1">
      <alignment horizontal="right"/>
    </xf>
    <xf numFmtId="0" fontId="1" fillId="0" borderId="20" xfId="0" applyFont="1" applyBorder="1"/>
    <xf numFmtId="0" fontId="1" fillId="0" borderId="10" xfId="0" applyFont="1" applyBorder="1"/>
    <xf numFmtId="0" fontId="1" fillId="0" borderId="8" xfId="0" applyFont="1" applyBorder="1"/>
    <xf numFmtId="0" fontId="1" fillId="0" borderId="5" xfId="0" applyFont="1" applyBorder="1" applyAlignment="1">
      <alignment horizontal="center"/>
    </xf>
    <xf numFmtId="0" fontId="1" fillId="0" borderId="2" xfId="0" applyFont="1" applyBorder="1"/>
    <xf numFmtId="0" fontId="3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/>
    <xf numFmtId="37" fontId="2" fillId="0" borderId="8" xfId="0" applyNumberFormat="1" applyFont="1" applyBorder="1"/>
    <xf numFmtId="37" fontId="6" fillId="0" borderId="0" xfId="0" applyNumberFormat="1" applyFont="1" applyAlignment="1">
      <alignment horizontal="right"/>
    </xf>
    <xf numFmtId="37" fontId="1" fillId="0" borderId="3" xfId="0" applyNumberFormat="1" applyFont="1" applyBorder="1"/>
    <xf numFmtId="37" fontId="2" fillId="0" borderId="0" xfId="0" applyNumberFormat="1" applyFont="1"/>
    <xf numFmtId="37" fontId="2" fillId="0" borderId="2" xfId="0" applyNumberFormat="1" applyFont="1" applyBorder="1"/>
    <xf numFmtId="37" fontId="2" fillId="0" borderId="3" xfId="0" applyNumberFormat="1" applyFont="1" applyBorder="1"/>
    <xf numFmtId="37" fontId="2" fillId="0" borderId="11" xfId="0" applyNumberFormat="1" applyFont="1" applyBorder="1"/>
    <xf numFmtId="37" fontId="2" fillId="0" borderId="4" xfId="0" applyNumberFormat="1" applyFont="1" applyBorder="1"/>
    <xf numFmtId="37" fontId="2" fillId="0" borderId="22" xfId="0" applyNumberFormat="1" applyFont="1" applyBorder="1"/>
    <xf numFmtId="37" fontId="2" fillId="0" borderId="15" xfId="0" applyNumberFormat="1" applyFont="1" applyBorder="1"/>
    <xf numFmtId="37" fontId="2" fillId="0" borderId="13" xfId="0" applyNumberFormat="1" applyFont="1" applyBorder="1"/>
    <xf numFmtId="3" fontId="9" fillId="0" borderId="3" xfId="0" applyNumberFormat="1" applyFont="1" applyBorder="1"/>
    <xf numFmtId="37" fontId="11" fillId="0" borderId="0" xfId="0" applyNumberFormat="1" applyFont="1"/>
    <xf numFmtId="37" fontId="11" fillId="0" borderId="0" xfId="0" applyNumberFormat="1" applyFont="1" applyAlignment="1">
      <alignment horizontal="right"/>
    </xf>
    <xf numFmtId="37" fontId="1" fillId="0" borderId="0" xfId="0" applyNumberFormat="1" applyFont="1"/>
    <xf numFmtId="37" fontId="7" fillId="0" borderId="0" xfId="0" applyNumberFormat="1" applyFont="1"/>
    <xf numFmtId="37" fontId="0" fillId="0" borderId="0" xfId="0" applyNumberFormat="1"/>
    <xf numFmtId="37" fontId="7" fillId="0" borderId="0" xfId="0" applyNumberFormat="1" applyFont="1" applyAlignment="1">
      <alignment horizontal="right"/>
    </xf>
    <xf numFmtId="37" fontId="3" fillId="0" borderId="0" xfId="0" applyNumberFormat="1" applyFont="1"/>
    <xf numFmtId="166" fontId="2" fillId="0" borderId="0" xfId="0" applyNumberFormat="1" applyFont="1"/>
    <xf numFmtId="166" fontId="6" fillId="0" borderId="0" xfId="0" applyNumberFormat="1" applyFont="1" applyAlignment="1">
      <alignment horizontal="right"/>
    </xf>
    <xf numFmtId="166" fontId="1" fillId="0" borderId="0" xfId="0" applyNumberFormat="1" applyFont="1"/>
    <xf numFmtId="165" fontId="1" fillId="0" borderId="0" xfId="0" applyNumberFormat="1" applyFont="1"/>
    <xf numFmtId="168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37" fontId="6" fillId="0" borderId="0" xfId="0" applyNumberFormat="1" applyFont="1"/>
    <xf numFmtId="3" fontId="1" fillId="0" borderId="0" xfId="0" applyNumberFormat="1" applyFont="1"/>
    <xf numFmtId="168" fontId="1" fillId="0" borderId="0" xfId="0" applyNumberFormat="1" applyFont="1"/>
    <xf numFmtId="37" fontId="11" fillId="0" borderId="0" xfId="0" applyNumberFormat="1" applyFont="1" applyAlignment="1">
      <alignment horizontal="center"/>
    </xf>
    <xf numFmtId="37" fontId="6" fillId="0" borderId="0" xfId="0" quotePrefix="1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7" fontId="2" fillId="0" borderId="14" xfId="0" applyNumberFormat="1" applyFont="1" applyBorder="1"/>
    <xf numFmtId="37" fontId="7" fillId="0" borderId="8" xfId="0" applyNumberFormat="1" applyFont="1" applyBorder="1"/>
    <xf numFmtId="37" fontId="0" fillId="0" borderId="4" xfId="0" applyNumberFormat="1" applyBorder="1"/>
    <xf numFmtId="37" fontId="0" fillId="0" borderId="8" xfId="0" applyNumberFormat="1" applyBorder="1"/>
    <xf numFmtId="37" fontId="0" fillId="0" borderId="3" xfId="0" applyNumberFormat="1" applyBorder="1"/>
    <xf numFmtId="37" fontId="0" fillId="0" borderId="11" xfId="0" applyNumberFormat="1" applyBorder="1"/>
    <xf numFmtId="37" fontId="0" fillId="0" borderId="20" xfId="0" applyNumberFormat="1" applyBorder="1"/>
    <xf numFmtId="37" fontId="2" fillId="0" borderId="10" xfId="0" applyNumberFormat="1" applyFont="1" applyBorder="1"/>
    <xf numFmtId="0" fontId="2" fillId="0" borderId="3" xfId="0" applyFont="1" applyBorder="1"/>
    <xf numFmtId="0" fontId="2" fillId="0" borderId="11" xfId="0" applyFont="1" applyBorder="1"/>
    <xf numFmtId="0" fontId="0" fillId="0" borderId="11" xfId="0" applyBorder="1"/>
    <xf numFmtId="0" fontId="1" fillId="0" borderId="4" xfId="0" applyFont="1" applyBorder="1"/>
    <xf numFmtId="0" fontId="2" fillId="0" borderId="8" xfId="0" applyFont="1" applyBorder="1" applyAlignment="1">
      <alignment horizontal="right"/>
    </xf>
    <xf numFmtId="0" fontId="1" fillId="0" borderId="5" xfId="0" applyFont="1" applyBorder="1"/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6" xfId="0" applyFont="1" applyBorder="1"/>
    <xf numFmtId="0" fontId="2" fillId="0" borderId="2" xfId="0" applyFont="1" applyBorder="1" applyAlignment="1">
      <alignment horizontal="center"/>
    </xf>
    <xf numFmtId="0" fontId="0" fillId="0" borderId="9" xfId="0" applyBorder="1"/>
    <xf numFmtId="0" fontId="1" fillId="0" borderId="7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5" xfId="0" applyFont="1" applyBorder="1"/>
    <xf numFmtId="166" fontId="2" fillId="0" borderId="2" xfId="0" applyNumberFormat="1" applyFont="1" applyBorder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3" fontId="12" fillId="0" borderId="6" xfId="0" applyNumberFormat="1" applyFont="1" applyBorder="1" applyAlignment="1">
      <alignment horizontal="left"/>
    </xf>
    <xf numFmtId="3" fontId="6" fillId="0" borderId="0" xfId="0" applyNumberFormat="1" applyFont="1"/>
    <xf numFmtId="0" fontId="12" fillId="0" borderId="6" xfId="0" applyFont="1" applyBorder="1"/>
    <xf numFmtId="3" fontId="6" fillId="0" borderId="0" xfId="0" applyNumberFormat="1" applyFont="1" applyAlignment="1">
      <alignment horizontal="right"/>
    </xf>
    <xf numFmtId="3" fontId="11" fillId="2" borderId="9" xfId="0" applyNumberFormat="1" applyFont="1" applyFill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0" fontId="13" fillId="0" borderId="0" xfId="0" applyFont="1"/>
    <xf numFmtId="37" fontId="14" fillId="0" borderId="0" xfId="0" quotePrefix="1" applyNumberFormat="1" applyFont="1" applyAlignment="1" applyProtection="1">
      <alignment horizontal="center"/>
      <protection locked="0"/>
    </xf>
    <xf numFmtId="49" fontId="0" fillId="0" borderId="0" xfId="0" applyNumberFormat="1"/>
    <xf numFmtId="49" fontId="2" fillId="0" borderId="3" xfId="0" applyNumberFormat="1" applyFont="1" applyBorder="1"/>
    <xf numFmtId="49" fontId="2" fillId="0" borderId="0" xfId="0" applyNumberFormat="1" applyFont="1"/>
    <xf numFmtId="49" fontId="1" fillId="0" borderId="5" xfId="0" applyNumberFormat="1" applyFont="1" applyBorder="1"/>
    <xf numFmtId="49" fontId="1" fillId="0" borderId="6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37" fontId="9" fillId="0" borderId="0" xfId="0" applyNumberFormat="1" applyFont="1"/>
    <xf numFmtId="37" fontId="9" fillId="0" borderId="11" xfId="0" applyNumberFormat="1" applyFont="1" applyBorder="1"/>
    <xf numFmtId="0" fontId="22" fillId="0" borderId="0" xfId="0" applyFont="1"/>
    <xf numFmtId="0" fontId="26" fillId="0" borderId="1" xfId="0" applyFont="1" applyBorder="1"/>
    <xf numFmtId="0" fontId="27" fillId="0" borderId="1" xfId="0" applyFont="1" applyBorder="1"/>
    <xf numFmtId="0" fontId="2" fillId="0" borderId="22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28" fillId="0" borderId="23" xfId="0" applyFont="1" applyBorder="1"/>
    <xf numFmtId="0" fontId="24" fillId="0" borderId="4" xfId="0" applyFont="1" applyBorder="1" applyAlignment="1" applyProtection="1">
      <alignment horizontal="center"/>
      <protection hidden="1"/>
    </xf>
    <xf numFmtId="37" fontId="14" fillId="0" borderId="0" xfId="0" applyNumberFormat="1" applyFont="1" applyAlignment="1" applyProtection="1">
      <alignment horizontal="right"/>
      <protection locked="0"/>
    </xf>
    <xf numFmtId="37" fontId="9" fillId="0" borderId="2" xfId="0" applyNumberFormat="1" applyFont="1" applyBorder="1"/>
    <xf numFmtId="37" fontId="9" fillId="0" borderId="3" xfId="0" applyNumberFormat="1" applyFont="1" applyBorder="1"/>
    <xf numFmtId="0" fontId="27" fillId="0" borderId="15" xfId="0" applyFont="1" applyBorder="1" applyAlignment="1">
      <alignment horizontal="fill"/>
    </xf>
    <xf numFmtId="49" fontId="32" fillId="0" borderId="5" xfId="0" applyNumberFormat="1" applyFont="1" applyBorder="1" applyAlignment="1">
      <alignment horizontal="center"/>
    </xf>
    <xf numFmtId="49" fontId="32" fillId="0" borderId="6" xfId="0" quotePrefix="1" applyNumberFormat="1" applyFont="1" applyBorder="1"/>
    <xf numFmtId="49" fontId="32" fillId="0" borderId="6" xfId="0" quotePrefix="1" applyNumberFormat="1" applyFont="1" applyBorder="1" applyAlignment="1">
      <alignment horizontal="center"/>
    </xf>
    <xf numFmtId="49" fontId="32" fillId="0" borderId="6" xfId="0" applyNumberFormat="1" applyFont="1" applyBorder="1" applyAlignment="1">
      <alignment horizontal="center"/>
    </xf>
    <xf numFmtId="49" fontId="32" fillId="0" borderId="6" xfId="0" applyNumberFormat="1" applyFont="1" applyBorder="1"/>
    <xf numFmtId="49" fontId="31" fillId="0" borderId="6" xfId="0" applyNumberFormat="1" applyFont="1" applyBorder="1"/>
    <xf numFmtId="49" fontId="32" fillId="0" borderId="12" xfId="0" applyNumberFormat="1" applyFont="1" applyBorder="1"/>
    <xf numFmtId="0" fontId="23" fillId="0" borderId="5" xfId="0" applyFont="1" applyBorder="1"/>
    <xf numFmtId="0" fontId="17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4" fillId="0" borderId="2" xfId="0" applyFont="1" applyBorder="1"/>
    <xf numFmtId="0" fontId="4" fillId="0" borderId="2" xfId="0" applyFont="1" applyBorder="1" applyAlignment="1">
      <alignment horizontal="center"/>
    </xf>
    <xf numFmtId="0" fontId="10" fillId="0" borderId="2" xfId="0" applyFont="1" applyBorder="1"/>
    <xf numFmtId="0" fontId="3" fillId="0" borderId="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3" xfId="0" applyFont="1" applyBorder="1"/>
    <xf numFmtId="49" fontId="2" fillId="0" borderId="0" xfId="0" quotePrefix="1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9" xfId="0" applyFont="1" applyBorder="1"/>
    <xf numFmtId="0" fontId="2" fillId="0" borderId="10" xfId="0" applyFont="1" applyBorder="1"/>
    <xf numFmtId="0" fontId="2" fillId="0" borderId="9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2" fillId="0" borderId="15" xfId="0" applyFont="1" applyBorder="1"/>
    <xf numFmtId="0" fontId="2" fillId="0" borderId="8" xfId="0" applyFont="1" applyBorder="1"/>
    <xf numFmtId="0" fontId="2" fillId="0" borderId="8" xfId="0" quotePrefix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49" fontId="1" fillId="0" borderId="3" xfId="0" applyNumberFormat="1" applyFont="1" applyBorder="1"/>
    <xf numFmtId="49" fontId="1" fillId="0" borderId="0" xfId="0" applyNumberFormat="1" applyFont="1"/>
    <xf numFmtId="0" fontId="4" fillId="0" borderId="2" xfId="0" applyFont="1" applyBorder="1"/>
    <xf numFmtId="0" fontId="23" fillId="0" borderId="4" xfId="0" applyFont="1" applyBorder="1"/>
    <xf numFmtId="0" fontId="3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9" fontId="32" fillId="0" borderId="14" xfId="0" applyNumberFormat="1" applyFont="1" applyBorder="1"/>
    <xf numFmtId="49" fontId="32" fillId="0" borderId="4" xfId="0" applyNumberFormat="1" applyFont="1" applyBorder="1"/>
    <xf numFmtId="0" fontId="2" fillId="0" borderId="4" xfId="0" applyFont="1" applyBorder="1" applyAlignment="1">
      <alignment horizontal="center"/>
    </xf>
    <xf numFmtId="37" fontId="2" fillId="0" borderId="6" xfId="0" applyNumberFormat="1" applyFont="1" applyBorder="1"/>
    <xf numFmtId="49" fontId="3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37" fontId="2" fillId="0" borderId="5" xfId="0" applyNumberFormat="1" applyFont="1" applyBorder="1"/>
    <xf numFmtId="0" fontId="1" fillId="0" borderId="4" xfId="0" applyFont="1" applyBorder="1" applyAlignment="1">
      <alignment horizontal="left"/>
    </xf>
    <xf numFmtId="37" fontId="0" fillId="0" borderId="6" xfId="0" applyNumberFormat="1" applyBorder="1"/>
    <xf numFmtId="37" fontId="1" fillId="0" borderId="13" xfId="0" applyNumberFormat="1" applyFont="1" applyBorder="1"/>
    <xf numFmtId="0" fontId="3" fillId="0" borderId="7" xfId="0" applyFont="1" applyBorder="1"/>
    <xf numFmtId="49" fontId="32" fillId="0" borderId="7" xfId="0" quotePrefix="1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32" fillId="0" borderId="0" xfId="0" quotePrefix="1" applyNumberFormat="1" applyFont="1" applyAlignment="1">
      <alignment horizontal="center"/>
    </xf>
    <xf numFmtId="49" fontId="32" fillId="0" borderId="8" xfId="0" applyNumberFormat="1" applyFont="1" applyBorder="1"/>
    <xf numFmtId="49" fontId="32" fillId="0" borderId="8" xfId="0" quotePrefix="1" applyNumberFormat="1" applyFont="1" applyBorder="1" applyAlignment="1">
      <alignment horizontal="center"/>
    </xf>
    <xf numFmtId="49" fontId="32" fillId="0" borderId="8" xfId="0" applyNumberFormat="1" applyFont="1" applyBorder="1" applyAlignment="1">
      <alignment horizontal="center"/>
    </xf>
    <xf numFmtId="49" fontId="32" fillId="0" borderId="12" xfId="0" quotePrefix="1" applyNumberFormat="1" applyFont="1" applyBorder="1" applyAlignment="1">
      <alignment horizontal="center"/>
    </xf>
    <xf numFmtId="49" fontId="32" fillId="0" borderId="0" xfId="0" applyNumberFormat="1" applyFont="1"/>
    <xf numFmtId="49" fontId="32" fillId="0" borderId="5" xfId="0" applyNumberFormat="1" applyFont="1" applyBorder="1"/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7" xfId="0" applyFont="1" applyBorder="1"/>
    <xf numFmtId="49" fontId="32" fillId="0" borderId="9" xfId="0" quotePrefix="1" applyNumberFormat="1" applyFont="1" applyBorder="1" applyAlignment="1">
      <alignment horizontal="center"/>
    </xf>
    <xf numFmtId="3" fontId="9" fillId="0" borderId="6" xfId="0" applyNumberFormat="1" applyFont="1" applyBorder="1"/>
    <xf numFmtId="3" fontId="9" fillId="0" borderId="5" xfId="0" applyNumberFormat="1" applyFont="1" applyBorder="1"/>
    <xf numFmtId="0" fontId="0" fillId="0" borderId="5" xfId="0" applyBorder="1"/>
    <xf numFmtId="0" fontId="35" fillId="0" borderId="17" xfId="0" applyFont="1" applyBorder="1" applyAlignment="1">
      <alignment horizontal="center"/>
    </xf>
    <xf numFmtId="3" fontId="34" fillId="0" borderId="10" xfId="0" applyNumberFormat="1" applyFont="1" applyBorder="1" applyProtection="1">
      <protection locked="0"/>
    </xf>
    <xf numFmtId="0" fontId="25" fillId="0" borderId="16" xfId="0" applyFont="1" applyBorder="1" applyAlignment="1" applyProtection="1">
      <alignment horizontal="center"/>
      <protection hidden="1"/>
    </xf>
    <xf numFmtId="37" fontId="29" fillId="0" borderId="8" xfId="0" applyNumberFormat="1" applyFont="1" applyBorder="1"/>
    <xf numFmtId="37" fontId="30" fillId="0" borderId="8" xfId="0" applyNumberFormat="1" applyFont="1" applyBorder="1"/>
    <xf numFmtId="37" fontId="38" fillId="4" borderId="2" xfId="0" applyNumberFormat="1" applyFont="1" applyFill="1" applyBorder="1" applyAlignment="1">
      <alignment horizontal="right"/>
    </xf>
    <xf numFmtId="37" fontId="38" fillId="4" borderId="3" xfId="0" applyNumberFormat="1" applyFont="1" applyFill="1" applyBorder="1" applyAlignment="1">
      <alignment horizontal="right"/>
    </xf>
    <xf numFmtId="37" fontId="38" fillId="4" borderId="4" xfId="0" applyNumberFormat="1" applyFont="1" applyFill="1" applyBorder="1" applyAlignment="1">
      <alignment horizontal="right"/>
    </xf>
    <xf numFmtId="37" fontId="38" fillId="4" borderId="0" xfId="0" applyNumberFormat="1" applyFont="1" applyFill="1" applyAlignment="1">
      <alignment horizontal="right"/>
    </xf>
    <xf numFmtId="49" fontId="32" fillId="0" borderId="13" xfId="0" applyNumberFormat="1" applyFont="1" applyBorder="1" applyAlignment="1">
      <alignment horizontal="center"/>
    </xf>
    <xf numFmtId="37" fontId="38" fillId="4" borderId="7" xfId="0" applyNumberFormat="1" applyFont="1" applyFill="1" applyBorder="1" applyAlignment="1">
      <alignment horizontal="right"/>
    </xf>
    <xf numFmtId="37" fontId="38" fillId="4" borderId="10" xfId="0" applyNumberFormat="1" applyFont="1" applyFill="1" applyBorder="1" applyAlignment="1">
      <alignment horizontal="right"/>
    </xf>
    <xf numFmtId="165" fontId="8" fillId="0" borderId="0" xfId="0" applyNumberFormat="1" applyFont="1" applyAlignment="1" applyProtection="1">
      <alignment horizontal="right"/>
      <protection locked="0"/>
    </xf>
    <xf numFmtId="0" fontId="33" fillId="0" borderId="17" xfId="0" applyFont="1" applyBorder="1" applyAlignment="1" applyProtection="1">
      <alignment horizontal="center"/>
      <protection hidden="1"/>
    </xf>
    <xf numFmtId="0" fontId="1" fillId="0" borderId="28" xfId="0" applyFont="1" applyBorder="1"/>
    <xf numFmtId="49" fontId="32" fillId="0" borderId="28" xfId="0" quotePrefix="1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31" xfId="0" applyFont="1" applyBorder="1"/>
    <xf numFmtId="49" fontId="32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6" fontId="6" fillId="0" borderId="35" xfId="0" applyNumberFormat="1" applyFont="1" applyBorder="1" applyAlignment="1">
      <alignment horizontal="right"/>
    </xf>
    <xf numFmtId="37" fontId="8" fillId="0" borderId="35" xfId="0" applyNumberFormat="1" applyFont="1" applyBorder="1" applyAlignment="1" applyProtection="1">
      <alignment horizontal="right"/>
      <protection locked="0"/>
    </xf>
    <xf numFmtId="165" fontId="8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/>
    <xf numFmtId="3" fontId="6" fillId="0" borderId="35" xfId="0" applyNumberFormat="1" applyFont="1" applyBorder="1" applyAlignment="1">
      <alignment horizontal="right"/>
    </xf>
    <xf numFmtId="37" fontId="11" fillId="0" borderId="35" xfId="0" applyNumberFormat="1" applyFont="1" applyBorder="1" applyAlignment="1">
      <alignment horizontal="center"/>
    </xf>
    <xf numFmtId="37" fontId="23" fillId="0" borderId="37" xfId="0" applyNumberFormat="1" applyFont="1" applyBorder="1"/>
    <xf numFmtId="166" fontId="23" fillId="0" borderId="37" xfId="0" applyNumberFormat="1" applyFont="1" applyBorder="1"/>
    <xf numFmtId="165" fontId="23" fillId="0" borderId="37" xfId="0" applyNumberFormat="1" applyFont="1" applyBorder="1"/>
    <xf numFmtId="0" fontId="23" fillId="0" borderId="37" xfId="0" applyFont="1" applyBorder="1"/>
    <xf numFmtId="3" fontId="23" fillId="0" borderId="37" xfId="0" applyNumberFormat="1" applyFont="1" applyBorder="1"/>
    <xf numFmtId="168" fontId="23" fillId="0" borderId="37" xfId="0" applyNumberFormat="1" applyFont="1" applyBorder="1"/>
    <xf numFmtId="0" fontId="1" fillId="0" borderId="37" xfId="0" applyFont="1" applyBorder="1" applyAlignment="1">
      <alignment horizontal="center"/>
    </xf>
    <xf numFmtId="37" fontId="14" fillId="0" borderId="37" xfId="0" quotePrefix="1" applyNumberFormat="1" applyFont="1" applyBorder="1" applyAlignment="1" applyProtection="1">
      <alignment horizontal="center"/>
      <protection locked="0"/>
    </xf>
    <xf numFmtId="3" fontId="34" fillId="0" borderId="36" xfId="0" applyNumberFormat="1" applyFont="1" applyBorder="1" applyProtection="1">
      <protection locked="0"/>
    </xf>
    <xf numFmtId="37" fontId="14" fillId="0" borderId="35" xfId="0" quotePrefix="1" applyNumberFormat="1" applyFont="1" applyBorder="1" applyAlignment="1" applyProtection="1">
      <alignment horizontal="center"/>
      <protection locked="0"/>
    </xf>
    <xf numFmtId="37" fontId="14" fillId="0" borderId="27" xfId="0" applyNumberFormat="1" applyFont="1" applyBorder="1" applyAlignment="1" applyProtection="1">
      <alignment horizontal="right"/>
      <protection locked="0"/>
    </xf>
    <xf numFmtId="37" fontId="14" fillId="0" borderId="40" xfId="0" applyNumberFormat="1" applyFont="1" applyBorder="1" applyAlignment="1" applyProtection="1">
      <alignment horizontal="right"/>
      <protection locked="0"/>
    </xf>
    <xf numFmtId="37" fontId="14" fillId="0" borderId="42" xfId="0" applyNumberFormat="1" applyFont="1" applyBorder="1" applyAlignment="1" applyProtection="1">
      <alignment horizontal="right"/>
      <protection locked="0"/>
    </xf>
    <xf numFmtId="0" fontId="3" fillId="0" borderId="9" xfId="0" applyFont="1" applyBorder="1"/>
    <xf numFmtId="3" fontId="9" fillId="0" borderId="11" xfId="0" applyNumberFormat="1" applyFont="1" applyBorder="1"/>
    <xf numFmtId="49" fontId="32" fillId="0" borderId="3" xfId="0" applyNumberFormat="1" applyFont="1" applyBorder="1"/>
    <xf numFmtId="0" fontId="46" fillId="0" borderId="17" xfId="0" applyFont="1" applyBorder="1" applyAlignment="1" applyProtection="1">
      <alignment horizontal="center" vertical="center"/>
      <protection locked="0"/>
    </xf>
    <xf numFmtId="0" fontId="27" fillId="0" borderId="22" xfId="0" applyFont="1" applyBorder="1" applyAlignment="1">
      <alignment horizontal="center" vertical="center"/>
    </xf>
    <xf numFmtId="37" fontId="39" fillId="4" borderId="11" xfId="0" applyNumberFormat="1" applyFont="1" applyFill="1" applyBorder="1"/>
    <xf numFmtId="37" fontId="39" fillId="4" borderId="8" xfId="0" applyNumberFormat="1" applyFont="1" applyFill="1" applyBorder="1"/>
    <xf numFmtId="1" fontId="38" fillId="4" borderId="4" xfId="0" applyNumberFormat="1" applyFont="1" applyFill="1" applyBorder="1" applyAlignment="1">
      <alignment horizontal="right"/>
    </xf>
    <xf numFmtId="37" fontId="39" fillId="4" borderId="0" xfId="0" applyNumberFormat="1" applyFont="1" applyFill="1" applyAlignment="1">
      <alignment horizontal="right"/>
    </xf>
    <xf numFmtId="37" fontId="30" fillId="0" borderId="12" xfId="0" applyNumberFormat="1" applyFont="1" applyBorder="1"/>
    <xf numFmtId="37" fontId="24" fillId="0" borderId="12" xfId="0" applyNumberFormat="1" applyFont="1" applyBorder="1"/>
    <xf numFmtId="37" fontId="24" fillId="0" borderId="15" xfId="0" applyNumberFormat="1" applyFont="1" applyBorder="1"/>
    <xf numFmtId="37" fontId="24" fillId="0" borderId="22" xfId="0" applyNumberFormat="1" applyFont="1" applyBorder="1"/>
    <xf numFmtId="37" fontId="24" fillId="0" borderId="3" xfId="0" applyNumberFormat="1" applyFont="1" applyBorder="1"/>
    <xf numFmtId="37" fontId="24" fillId="0" borderId="11" xfId="0" applyNumberFormat="1" applyFont="1" applyBorder="1"/>
    <xf numFmtId="0" fontId="27" fillId="0" borderId="22" xfId="0" applyFont="1" applyBorder="1"/>
    <xf numFmtId="37" fontId="30" fillId="0" borderId="0" xfId="0" applyNumberFormat="1" applyFont="1"/>
    <xf numFmtId="37" fontId="24" fillId="0" borderId="10" xfId="0" applyNumberFormat="1" applyFont="1" applyBorder="1"/>
    <xf numFmtId="37" fontId="24" fillId="0" borderId="14" xfId="0" applyNumberFormat="1" applyFont="1" applyBorder="1"/>
    <xf numFmtId="37" fontId="24" fillId="0" borderId="8" xfId="0" applyNumberFormat="1" applyFont="1" applyBorder="1"/>
    <xf numFmtId="37" fontId="24" fillId="0" borderId="39" xfId="0" applyNumberFormat="1" applyFont="1" applyBorder="1"/>
    <xf numFmtId="37" fontId="24" fillId="0" borderId="41" xfId="0" applyNumberFormat="1" applyFont="1" applyBorder="1"/>
    <xf numFmtId="37" fontId="30" fillId="0" borderId="6" xfId="0" applyNumberFormat="1" applyFont="1" applyBorder="1"/>
    <xf numFmtId="37" fontId="24" fillId="0" borderId="28" xfId="0" applyNumberFormat="1" applyFont="1" applyBorder="1"/>
    <xf numFmtId="37" fontId="24" fillId="0" borderId="25" xfId="0" applyNumberFormat="1" applyFont="1" applyBorder="1"/>
    <xf numFmtId="37" fontId="24" fillId="0" borderId="30" xfId="0" applyNumberFormat="1" applyFont="1" applyBorder="1"/>
    <xf numFmtId="37" fontId="24" fillId="0" borderId="26" xfId="0" applyNumberFormat="1" applyFont="1" applyBorder="1"/>
    <xf numFmtId="37" fontId="24" fillId="0" borderId="13" xfId="0" applyNumberFormat="1" applyFont="1" applyBorder="1"/>
    <xf numFmtId="37" fontId="24" fillId="0" borderId="0" xfId="0" applyNumberFormat="1" applyFont="1"/>
    <xf numFmtId="37" fontId="30" fillId="0" borderId="4" xfId="0" applyNumberFormat="1" applyFont="1" applyBorder="1"/>
    <xf numFmtId="37" fontId="30" fillId="0" borderId="9" xfId="0" applyNumberFormat="1" applyFont="1" applyBorder="1"/>
    <xf numFmtId="37" fontId="24" fillId="0" borderId="9" xfId="0" applyNumberFormat="1" applyFont="1" applyBorder="1"/>
    <xf numFmtId="37" fontId="24" fillId="0" borderId="23" xfId="0" applyNumberFormat="1" applyFont="1" applyBorder="1"/>
    <xf numFmtId="37" fontId="30" fillId="0" borderId="8" xfId="0" applyNumberFormat="1" applyFont="1" applyBorder="1" applyAlignment="1">
      <alignment horizontal="right"/>
    </xf>
    <xf numFmtId="37" fontId="30" fillId="0" borderId="38" xfId="0" applyNumberFormat="1" applyFont="1" applyBorder="1"/>
    <xf numFmtId="37" fontId="30" fillId="0" borderId="29" xfId="0" applyNumberFormat="1" applyFont="1" applyBorder="1"/>
    <xf numFmtId="37" fontId="30" fillId="0" borderId="25" xfId="0" applyNumberFormat="1" applyFont="1" applyBorder="1"/>
    <xf numFmtId="37" fontId="30" fillId="0" borderId="30" xfId="0" applyNumberFormat="1" applyFont="1" applyBorder="1"/>
    <xf numFmtId="37" fontId="30" fillId="0" borderId="26" xfId="0" applyNumberFormat="1" applyFont="1" applyBorder="1"/>
    <xf numFmtId="37" fontId="30" fillId="0" borderId="39" xfId="0" applyNumberFormat="1" applyFont="1" applyBorder="1"/>
    <xf numFmtId="37" fontId="24" fillId="0" borderId="31" xfId="0" applyNumberFormat="1" applyFont="1" applyBorder="1"/>
    <xf numFmtId="37" fontId="24" fillId="0" borderId="19" xfId="0" applyNumberFormat="1" applyFont="1" applyBorder="1"/>
    <xf numFmtId="37" fontId="24" fillId="0" borderId="32" xfId="0" applyNumberFormat="1" applyFont="1" applyBorder="1"/>
    <xf numFmtId="37" fontId="24" fillId="0" borderId="33" xfId="0" applyNumberFormat="1" applyFont="1" applyBorder="1"/>
    <xf numFmtId="37" fontId="24" fillId="0" borderId="34" xfId="0" applyNumberFormat="1" applyFont="1" applyBorder="1"/>
    <xf numFmtId="37" fontId="30" fillId="0" borderId="34" xfId="0" applyNumberFormat="1" applyFont="1" applyBorder="1"/>
    <xf numFmtId="165" fontId="38" fillId="4" borderId="0" xfId="0" applyNumberFormat="1" applyFont="1" applyFill="1" applyAlignment="1">
      <alignment horizontal="right"/>
    </xf>
    <xf numFmtId="0" fontId="47" fillId="0" borderId="18" xfId="0" applyFont="1" applyBorder="1" applyProtection="1">
      <protection hidden="1"/>
    </xf>
    <xf numFmtId="0" fontId="23" fillId="0" borderId="3" xfId="0" applyFont="1" applyBorder="1" applyProtection="1">
      <protection hidden="1"/>
    </xf>
    <xf numFmtId="0" fontId="27" fillId="0" borderId="0" xfId="0" applyFont="1"/>
    <xf numFmtId="0" fontId="27" fillId="0" borderId="3" xfId="0" applyFont="1" applyBorder="1" applyProtection="1">
      <protection hidden="1"/>
    </xf>
    <xf numFmtId="0" fontId="49" fillId="0" borderId="17" xfId="0" applyFont="1" applyBorder="1" applyAlignment="1">
      <alignment horizontal="center"/>
    </xf>
    <xf numFmtId="49" fontId="48" fillId="0" borderId="17" xfId="0" applyNumberFormat="1" applyFont="1" applyBorder="1" applyAlignment="1" applyProtection="1">
      <alignment horizontal="center"/>
      <protection locked="0"/>
    </xf>
    <xf numFmtId="0" fontId="1" fillId="0" borderId="45" xfId="0" applyFont="1" applyBorder="1"/>
    <xf numFmtId="49" fontId="32" fillId="4" borderId="46" xfId="0" applyNumberFormat="1" applyFont="1" applyFill="1" applyBorder="1"/>
    <xf numFmtId="0" fontId="2" fillId="4" borderId="43" xfId="0" applyFont="1" applyFill="1" applyBorder="1"/>
    <xf numFmtId="37" fontId="2" fillId="4" borderId="43" xfId="0" applyNumberFormat="1" applyFont="1" applyFill="1" applyBorder="1"/>
    <xf numFmtId="37" fontId="2" fillId="4" borderId="44" xfId="0" applyNumberFormat="1" applyFont="1" applyFill="1" applyBorder="1"/>
    <xf numFmtId="37" fontId="2" fillId="4" borderId="47" xfId="0" applyNumberFormat="1" applyFont="1" applyFill="1" applyBorder="1"/>
    <xf numFmtId="49" fontId="32" fillId="4" borderId="48" xfId="0" applyNumberFormat="1" applyFont="1" applyFill="1" applyBorder="1"/>
    <xf numFmtId="0" fontId="2" fillId="4" borderId="49" xfId="0" applyFont="1" applyFill="1" applyBorder="1"/>
    <xf numFmtId="37" fontId="2" fillId="4" borderId="49" xfId="0" applyNumberFormat="1" applyFont="1" applyFill="1" applyBorder="1"/>
    <xf numFmtId="37" fontId="2" fillId="4" borderId="27" xfId="0" applyNumberFormat="1" applyFont="1" applyFill="1" applyBorder="1"/>
    <xf numFmtId="37" fontId="2" fillId="4" borderId="50" xfId="0" applyNumberFormat="1" applyFont="1" applyFill="1" applyBorder="1"/>
    <xf numFmtId="0" fontId="1" fillId="0" borderId="52" xfId="0" applyFont="1" applyBorder="1"/>
    <xf numFmtId="49" fontId="32" fillId="4" borderId="53" xfId="0" applyNumberFormat="1" applyFont="1" applyFill="1" applyBorder="1"/>
    <xf numFmtId="0" fontId="2" fillId="4" borderId="53" xfId="0" applyFont="1" applyFill="1" applyBorder="1"/>
    <xf numFmtId="37" fontId="3" fillId="4" borderId="53" xfId="0" applyNumberFormat="1" applyFont="1" applyFill="1" applyBorder="1"/>
    <xf numFmtId="37" fontId="3" fillId="4" borderId="51" xfId="0" applyNumberFormat="1" applyFont="1" applyFill="1" applyBorder="1"/>
    <xf numFmtId="37" fontId="3" fillId="4" borderId="3" xfId="0" applyNumberFormat="1" applyFont="1" applyFill="1" applyBorder="1"/>
    <xf numFmtId="37" fontId="3" fillId="4" borderId="11" xfId="0" applyNumberFormat="1" applyFont="1" applyFill="1" applyBorder="1"/>
    <xf numFmtId="37" fontId="3" fillId="4" borderId="2" xfId="0" applyNumberFormat="1" applyFont="1" applyFill="1" applyBorder="1"/>
    <xf numFmtId="37" fontId="2" fillId="4" borderId="3" xfId="0" applyNumberFormat="1" applyFont="1" applyFill="1" applyBorder="1"/>
    <xf numFmtId="37" fontId="2" fillId="4" borderId="11" xfId="0" applyNumberFormat="1" applyFont="1" applyFill="1" applyBorder="1"/>
    <xf numFmtId="49" fontId="32" fillId="4" borderId="6" xfId="0" applyNumberFormat="1" applyFont="1" applyFill="1" applyBorder="1"/>
    <xf numFmtId="0" fontId="2" fillId="4" borderId="6" xfId="0" applyFont="1" applyFill="1" applyBorder="1"/>
    <xf numFmtId="37" fontId="2" fillId="4" borderId="6" xfId="0" applyNumberFormat="1" applyFont="1" applyFill="1" applyBorder="1"/>
    <xf numFmtId="37" fontId="2" fillId="4" borderId="4" xfId="0" applyNumberFormat="1" applyFont="1" applyFill="1" applyBorder="1"/>
    <xf numFmtId="37" fontId="2" fillId="4" borderId="0" xfId="0" applyNumberFormat="1" applyFont="1" applyFill="1"/>
    <xf numFmtId="37" fontId="2" fillId="4" borderId="8" xfId="0" applyNumberFormat="1" applyFont="1" applyFill="1" applyBorder="1"/>
    <xf numFmtId="37" fontId="1" fillId="4" borderId="6" xfId="0" applyNumberFormat="1" applyFont="1" applyFill="1" applyBorder="1"/>
    <xf numFmtId="37" fontId="24" fillId="0" borderId="5" xfId="0" applyNumberFormat="1" applyFont="1" applyBorder="1"/>
    <xf numFmtId="37" fontId="24" fillId="0" borderId="2" xfId="0" applyNumberFormat="1" applyFont="1" applyBorder="1"/>
    <xf numFmtId="10" fontId="42" fillId="3" borderId="56" xfId="1" applyNumberFormat="1" applyFont="1" applyFill="1" applyBorder="1" applyAlignment="1" applyProtection="1">
      <protection locked="0"/>
    </xf>
    <xf numFmtId="10" fontId="42" fillId="3" borderId="57" xfId="1" applyNumberFormat="1" applyFont="1" applyFill="1" applyBorder="1" applyAlignment="1" applyProtection="1">
      <protection locked="0"/>
    </xf>
    <xf numFmtId="0" fontId="2" fillId="0" borderId="31" xfId="0" applyFont="1" applyBorder="1"/>
    <xf numFmtId="37" fontId="14" fillId="0" borderId="58" xfId="0" quotePrefix="1" applyNumberFormat="1" applyFont="1" applyBorder="1" applyAlignment="1" applyProtection="1">
      <alignment horizontal="center"/>
      <protection locked="0"/>
    </xf>
    <xf numFmtId="37" fontId="6" fillId="4" borderId="19" xfId="0" applyNumberFormat="1" applyFont="1" applyFill="1" applyBorder="1" applyAlignment="1">
      <alignment horizontal="center"/>
    </xf>
    <xf numFmtId="37" fontId="6" fillId="4" borderId="59" xfId="0" applyNumberFormat="1" applyFont="1" applyFill="1" applyBorder="1" applyAlignment="1">
      <alignment horizontal="center"/>
    </xf>
    <xf numFmtId="3" fontId="9" fillId="4" borderId="10" xfId="0" applyNumberFormat="1" applyFont="1" applyFill="1" applyBorder="1"/>
    <xf numFmtId="37" fontId="6" fillId="4" borderId="19" xfId="0" applyNumberFormat="1" applyFont="1" applyFill="1" applyBorder="1"/>
    <xf numFmtId="0" fontId="32" fillId="0" borderId="4" xfId="0" applyFont="1" applyBorder="1"/>
    <xf numFmtId="0" fontId="29" fillId="0" borderId="0" xfId="0" applyFont="1" applyAlignment="1">
      <alignment horizontal="center"/>
    </xf>
    <xf numFmtId="0" fontId="0" fillId="4" borderId="25" xfId="0" applyFill="1" applyBorder="1"/>
    <xf numFmtId="0" fontId="32" fillId="0" borderId="2" xfId="0" applyFont="1" applyBorder="1"/>
    <xf numFmtId="0" fontId="27" fillId="0" borderId="0" xfId="0" applyFont="1" applyAlignment="1">
      <alignment horizontal="center"/>
    </xf>
    <xf numFmtId="0" fontId="32" fillId="0" borderId="1" xfId="0" applyFont="1" applyBorder="1" applyProtection="1">
      <protection hidden="1"/>
    </xf>
    <xf numFmtId="167" fontId="31" fillId="0" borderId="0" xfId="0" applyNumberFormat="1" applyFont="1" applyProtection="1">
      <protection hidden="1"/>
    </xf>
    <xf numFmtId="0" fontId="29" fillId="0" borderId="1" xfId="0" applyFont="1" applyBorder="1" applyProtection="1">
      <protection hidden="1"/>
    </xf>
    <xf numFmtId="167" fontId="23" fillId="0" borderId="0" xfId="0" applyNumberFormat="1" applyFont="1" applyProtection="1">
      <protection hidden="1"/>
    </xf>
    <xf numFmtId="0" fontId="29" fillId="0" borderId="0" xfId="0" applyFont="1" applyProtection="1">
      <protection hidden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4" fillId="0" borderId="3" xfId="0" applyFont="1" applyBorder="1" applyAlignment="1" applyProtection="1">
      <alignment horizontal="center"/>
      <protection hidden="1"/>
    </xf>
    <xf numFmtId="0" fontId="24" fillId="0" borderId="20" xfId="0" applyFont="1" applyBorder="1" applyAlignment="1" applyProtection="1">
      <alignment horizontal="center"/>
      <protection hidden="1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37" fillId="3" borderId="54" xfId="0" applyFont="1" applyFill="1" applyBorder="1" applyAlignment="1">
      <alignment horizontal="right"/>
    </xf>
    <xf numFmtId="0" fontId="37" fillId="3" borderId="44" xfId="0" applyFont="1" applyFill="1" applyBorder="1" applyAlignment="1">
      <alignment horizontal="right"/>
    </xf>
    <xf numFmtId="0" fontId="37" fillId="3" borderId="47" xfId="0" applyFont="1" applyFill="1" applyBorder="1" applyAlignment="1">
      <alignment horizontal="right"/>
    </xf>
    <xf numFmtId="0" fontId="23" fillId="0" borderId="3" xfId="0" applyFont="1" applyBorder="1" applyAlignment="1">
      <alignment horizontal="center"/>
    </xf>
    <xf numFmtId="0" fontId="37" fillId="3" borderId="55" xfId="0" applyFont="1" applyFill="1" applyBorder="1" applyAlignment="1">
      <alignment horizontal="right"/>
    </xf>
    <xf numFmtId="0" fontId="37" fillId="3" borderId="27" xfId="0" applyFont="1" applyFill="1" applyBorder="1" applyAlignment="1">
      <alignment horizontal="right"/>
    </xf>
    <xf numFmtId="0" fontId="37" fillId="3" borderId="50" xfId="0" applyFont="1" applyFill="1" applyBorder="1" applyAlignment="1">
      <alignment horizontal="right"/>
    </xf>
    <xf numFmtId="0" fontId="43" fillId="0" borderId="44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D58"/>
</file>

<file path=xl/ctrlProps/ctrlProp2.xml><?xml version="1.0" encoding="utf-8"?>
<formControlPr xmlns="http://schemas.microsoft.com/office/spreadsheetml/2009/9/main" objectType="CheckBox" fmlaLink="E58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</xdr:colOff>
          <xdr:row>56</xdr:row>
          <xdr:rowOff>193040</xdr:rowOff>
        </xdr:from>
        <xdr:to>
          <xdr:col>4</xdr:col>
          <xdr:colOff>1158240</xdr:colOff>
          <xdr:row>57</xdr:row>
          <xdr:rowOff>193040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GrpSpPr/>
          </xdr:nvGrpSpPr>
          <xdr:grpSpPr>
            <a:xfrm>
              <a:off x="4465320" y="11661140"/>
              <a:ext cx="2280920" cy="203200"/>
              <a:chOff x="4366254" y="11602668"/>
              <a:chExt cx="2247912" cy="203216"/>
            </a:xfrm>
          </xdr:grpSpPr>
          <xdr:sp macro="" textlink="">
            <xdr:nvSpPr>
              <xdr:cNvPr id="3077" name="Check Box 5" hidden="1">
                <a:extLst>
                  <a:ext uri="{63B3BB69-23CF-44E3-9099-C40C66FF867C}">
                    <a14:compatExt spid="_x0000_s3077"/>
                  </a:ext>
                  <a:ext uri="{FF2B5EF4-FFF2-40B4-BE49-F238E27FC236}">
                    <a16:creationId xmlns:a16="http://schemas.microsoft.com/office/drawing/2014/main" id="{00000000-0008-0000-0300-0000050C0000}"/>
                  </a:ext>
                </a:extLst>
              </xdr:cNvPr>
              <xdr:cNvSpPr/>
            </xdr:nvSpPr>
            <xdr:spPr bwMode="auto">
              <a:xfrm>
                <a:off x="4366254" y="11602668"/>
                <a:ext cx="1079500" cy="193040"/>
              </a:xfrm>
              <a:prstGeom prst="rect">
                <a:avLst/>
              </a:prstGeom>
              <a:solidFill>
                <a:srgbClr val="969696" mc:Ignorable="a14" a14:legacySpreadsheetColorIndex="55">
                  <a:alpha val="20000"/>
                </a:srgbClr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3078" name="Check Box 6" hidden="1">
                <a:extLst>
                  <a:ext uri="{63B3BB69-23CF-44E3-9099-C40C66FF867C}">
                    <a14:compatExt spid="_x0000_s3078"/>
                  </a:ext>
                  <a:ext uri="{FF2B5EF4-FFF2-40B4-BE49-F238E27FC236}">
                    <a16:creationId xmlns:a16="http://schemas.microsoft.com/office/drawing/2014/main" id="{00000000-0008-0000-0300-0000060C0000}"/>
                  </a:ext>
                </a:extLst>
              </xdr:cNvPr>
              <xdr:cNvSpPr/>
            </xdr:nvSpPr>
            <xdr:spPr bwMode="auto">
              <a:xfrm>
                <a:off x="5468624" y="11602685"/>
                <a:ext cx="1145542" cy="203199"/>
              </a:xfrm>
              <a:prstGeom prst="rect">
                <a:avLst/>
              </a:prstGeom>
              <a:solidFill>
                <a:srgbClr val="808080" mc:Ignorable="a14" a14:legacySpreadsheetColorIndex="23">
                  <a:alpha val="20000"/>
                </a:srgbClr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32"/>
  <sheetViews>
    <sheetView tabSelected="1" zoomScale="110" zoomScaleNormal="110" zoomScaleSheetLayoutView="100" workbookViewId="0">
      <selection activeCell="A2" sqref="A2"/>
    </sheetView>
  </sheetViews>
  <sheetFormatPr defaultRowHeight="15" x14ac:dyDescent="0.2"/>
  <cols>
    <col min="1" max="1" width="105.44140625" customWidth="1"/>
    <col min="2" max="2" width="12.5546875" customWidth="1"/>
  </cols>
  <sheetData>
    <row r="1" spans="1:1" ht="24" thickTop="1" x14ac:dyDescent="0.35">
      <c r="A1" s="212">
        <v>2022</v>
      </c>
    </row>
    <row r="2" spans="1:1" ht="15.75" x14ac:dyDescent="0.25">
      <c r="A2" s="210"/>
    </row>
    <row r="3" spans="1:1" ht="23.25" x14ac:dyDescent="0.35">
      <c r="A3" s="152" t="s">
        <v>197</v>
      </c>
    </row>
    <row r="4" spans="1:1" ht="34.5" x14ac:dyDescent="0.45">
      <c r="A4" s="153" t="s">
        <v>198</v>
      </c>
    </row>
    <row r="5" spans="1:1" ht="15.75" x14ac:dyDescent="0.25">
      <c r="A5" s="151" t="s">
        <v>199</v>
      </c>
    </row>
    <row r="6" spans="1:1" ht="15.75" x14ac:dyDescent="0.25">
      <c r="A6" s="151"/>
    </row>
    <row r="7" spans="1:1" ht="20.25" x14ac:dyDescent="0.3">
      <c r="A7" s="154" t="s">
        <v>200</v>
      </c>
    </row>
    <row r="8" spans="1:1" ht="15.75" x14ac:dyDescent="0.25">
      <c r="A8" s="300" t="str">
        <f>IF($A$10="####","Please enter PUC ID Number below",IF($A$10&lt;1,"Please enter PUC ID Number below"," "))</f>
        <v>Please enter PUC ID Number below</v>
      </c>
    </row>
    <row r="9" spans="1:1" ht="15.75" x14ac:dyDescent="0.25">
      <c r="A9" s="151" t="s">
        <v>307</v>
      </c>
    </row>
    <row r="10" spans="1:1" ht="20.25" x14ac:dyDescent="0.3">
      <c r="A10" s="301" t="s">
        <v>308</v>
      </c>
    </row>
    <row r="11" spans="1:1" ht="6.6" customHeight="1" x14ac:dyDescent="0.25">
      <c r="A11" s="151"/>
    </row>
    <row r="12" spans="1:1" ht="4.3499999999999996" customHeight="1" x14ac:dyDescent="0.25">
      <c r="A12" s="151"/>
    </row>
    <row r="13" spans="1:1" ht="5.45" customHeight="1" x14ac:dyDescent="0.25">
      <c r="A13" s="151"/>
    </row>
    <row r="14" spans="1:1" ht="44.1" customHeight="1" x14ac:dyDescent="0.2">
      <c r="A14" s="252" t="s">
        <v>297</v>
      </c>
    </row>
    <row r="15" spans="1:1" ht="5.45" customHeight="1" x14ac:dyDescent="0.2">
      <c r="A15" s="155"/>
    </row>
    <row r="16" spans="1:1" x14ac:dyDescent="0.2">
      <c r="A16" s="156" t="s">
        <v>213</v>
      </c>
    </row>
    <row r="17" spans="1:5" ht="15.75" x14ac:dyDescent="0.25">
      <c r="A17" s="210"/>
    </row>
    <row r="18" spans="1:5" ht="15.75" x14ac:dyDescent="0.25">
      <c r="A18" s="223"/>
    </row>
    <row r="19" spans="1:5" ht="15.75" x14ac:dyDescent="0.25">
      <c r="A19" s="151"/>
    </row>
    <row r="20" spans="1:5" ht="15.75" x14ac:dyDescent="0.25">
      <c r="A20" s="151"/>
    </row>
    <row r="21" spans="1:5" ht="15.75" x14ac:dyDescent="0.25">
      <c r="A21" s="151" t="s">
        <v>201</v>
      </c>
    </row>
    <row r="22" spans="1:5" ht="20.25" x14ac:dyDescent="0.3">
      <c r="A22" s="154" t="s">
        <v>202</v>
      </c>
      <c r="E22" s="132"/>
    </row>
    <row r="23" spans="1:5" ht="15.75" x14ac:dyDescent="0.25">
      <c r="A23" s="151" t="s">
        <v>309</v>
      </c>
      <c r="E23" s="132"/>
    </row>
    <row r="24" spans="1:5" ht="15.75" x14ac:dyDescent="0.25">
      <c r="A24" s="151" t="s">
        <v>287</v>
      </c>
      <c r="E24" s="132"/>
    </row>
    <row r="25" spans="1:5" ht="15.75" x14ac:dyDescent="0.25">
      <c r="A25" s="151" t="s">
        <v>288</v>
      </c>
      <c r="E25" s="132"/>
    </row>
    <row r="26" spans="1:5" ht="15.75" x14ac:dyDescent="0.25">
      <c r="A26" s="151"/>
    </row>
    <row r="27" spans="1:5" ht="15.75" x14ac:dyDescent="0.25">
      <c r="A27" s="151"/>
    </row>
    <row r="28" spans="1:5" ht="15.75" x14ac:dyDescent="0.25">
      <c r="A28" s="151"/>
    </row>
    <row r="29" spans="1:5" ht="25.5" x14ac:dyDescent="0.35">
      <c r="A29" s="157" t="str">
        <f>CONCATENATE("FOR THE YEAR ENDING DECEMBER 31, ",A1)</f>
        <v>FOR THE YEAR ENDING DECEMBER 31, 2022</v>
      </c>
    </row>
    <row r="30" spans="1:5" ht="15.75" thickBot="1" x14ac:dyDescent="0.25">
      <c r="A30" s="296" t="s">
        <v>292</v>
      </c>
    </row>
    <row r="31" spans="1:5" ht="15.75" thickTop="1" x14ac:dyDescent="0.2"/>
    <row r="32" spans="1:5" x14ac:dyDescent="0.2">
      <c r="A32" s="2"/>
    </row>
  </sheetData>
  <phoneticPr fontId="0" type="noConversion"/>
  <printOptions horizontalCentered="1" verticalCentered="1"/>
  <pageMargins left="0.25" right="0.25" top="0.5" bottom="0.5" header="0.5" footer="0.5"/>
  <pageSetup scale="92" orientation="landscape" r:id="rId1"/>
  <headerFooter differentFirst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autoPageBreaks="0"/>
  </sheetPr>
  <dimension ref="A1:AK348"/>
  <sheetViews>
    <sheetView showOutlineSymbols="0" view="pageBreakPreview" zoomScale="60" zoomScaleNormal="55" workbookViewId="0">
      <pane xSplit="3" ySplit="9" topLeftCell="E24" activePane="bottomRight" state="frozen"/>
      <selection pane="topRight" activeCell="D1" sqref="D1"/>
      <selection pane="bottomLeft" activeCell="A10" sqref="A10"/>
      <selection pane="bottomRight"/>
    </sheetView>
  </sheetViews>
  <sheetFormatPr defaultColWidth="9.6640625" defaultRowHeight="15" x14ac:dyDescent="0.2"/>
  <cols>
    <col min="1" max="1" width="37.88671875" style="5" customWidth="1"/>
    <col min="2" max="2" width="6.44140625" style="5" customWidth="1"/>
    <col min="3" max="3" width="5.6640625" style="5" customWidth="1"/>
    <col min="4" max="4" width="21.109375" style="5" customWidth="1"/>
    <col min="5" max="5" width="18.44140625" style="5" bestFit="1" customWidth="1"/>
    <col min="6" max="6" width="21.88671875" style="5" bestFit="1" customWidth="1"/>
    <col min="7" max="7" width="20.44140625" style="5" customWidth="1"/>
    <col min="8" max="9" width="18.44140625" style="5" bestFit="1" customWidth="1"/>
    <col min="10" max="10" width="21.88671875" style="5" customWidth="1"/>
    <col min="11" max="11" width="18.44140625" style="5" bestFit="1" customWidth="1"/>
    <col min="12" max="12" width="21.109375" style="5" customWidth="1"/>
    <col min="13" max="13" width="2.5546875" style="5" customWidth="1"/>
    <col min="14" max="14" width="11.5546875" style="5" customWidth="1"/>
    <col min="15" max="15" width="10.109375" style="5" customWidth="1"/>
    <col min="16" max="16" width="11.88671875" style="5" customWidth="1"/>
    <col min="17" max="17" width="10.5546875" style="5" customWidth="1"/>
    <col min="18" max="18" width="10.88671875" style="5" customWidth="1"/>
    <col min="19" max="19" width="10.5546875" style="5" customWidth="1"/>
    <col min="20" max="20" width="10.6640625" style="5" customWidth="1"/>
    <col min="21" max="21" width="10.5546875" style="5" customWidth="1"/>
    <col min="22" max="22" width="9.88671875" style="5" customWidth="1"/>
    <col min="23" max="23" width="9.6640625" style="5" customWidth="1"/>
    <col min="24" max="24" width="10.6640625" style="5" customWidth="1"/>
    <col min="25" max="16384" width="9.6640625" style="5"/>
  </cols>
  <sheetData>
    <row r="1" spans="1:37" ht="15.75" x14ac:dyDescent="0.25">
      <c r="A1" s="158" t="str">
        <f>CONCATENATE('Cover Page'!A1," FORM I INPUT")</f>
        <v>2022 FORM I INPUT</v>
      </c>
      <c r="B1" s="33"/>
      <c r="C1" s="33"/>
      <c r="D1" s="297" t="s">
        <v>292</v>
      </c>
      <c r="E1" s="33"/>
      <c r="F1" s="33"/>
      <c r="G1" s="33"/>
      <c r="H1" s="34"/>
      <c r="I1" s="34"/>
      <c r="J1" s="33"/>
      <c r="K1" s="33"/>
      <c r="L1" s="35"/>
      <c r="M1" s="133" t="s">
        <v>290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ht="16.5" thickBot="1" x14ac:dyDescent="0.3">
      <c r="A2" s="340"/>
      <c r="B2" s="1"/>
      <c r="C2" s="1"/>
      <c r="D2" s="1"/>
      <c r="E2"/>
      <c r="F2"/>
      <c r="G2" s="1"/>
      <c r="H2" s="1"/>
      <c r="I2"/>
      <c r="J2" s="1"/>
      <c r="K2" s="1"/>
      <c r="L2" s="36"/>
      <c r="M2" s="134" t="s">
        <v>291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ht="18" x14ac:dyDescent="0.25">
      <c r="A3" s="159" t="s">
        <v>289</v>
      </c>
      <c r="B3" s="33"/>
      <c r="C3" s="33"/>
      <c r="D3" s="353" t="str">
        <f>CONCATENATE("For The Year Ending: December 31, ",'Cover Page'!A1)</f>
        <v>For The Year Ending: December 31, 2022</v>
      </c>
      <c r="E3" s="353"/>
      <c r="F3" s="353"/>
      <c r="G3" s="353"/>
      <c r="H3" s="353"/>
      <c r="I3" s="353"/>
      <c r="J3" s="353"/>
      <c r="K3" s="353"/>
      <c r="L3" s="354"/>
      <c r="M3" s="3"/>
      <c r="N3" s="6"/>
      <c r="O3" s="6"/>
      <c r="P3" s="7"/>
      <c r="Q3" s="7"/>
      <c r="R3" s="7"/>
      <c r="S3" s="6"/>
      <c r="T3" s="6"/>
      <c r="U3" s="6"/>
      <c r="V3" s="6"/>
      <c r="W3" s="6"/>
      <c r="X3" s="6"/>
      <c r="Y3"/>
      <c r="Z3"/>
      <c r="AA3" s="4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6.5" thickBot="1" x14ac:dyDescent="0.3">
      <c r="A4" s="138" t="str">
        <f>'Cover Page'!A14</f>
        <v xml:space="preserve">COMPANY NAME </v>
      </c>
      <c r="B4" s="1"/>
      <c r="C4" s="1"/>
      <c r="D4" s="1"/>
      <c r="E4" s="38"/>
      <c r="F4" s="38"/>
      <c r="G4" s="38"/>
      <c r="H4" s="350" t="s">
        <v>0</v>
      </c>
      <c r="I4" s="351"/>
      <c r="J4" s="351"/>
      <c r="K4" s="351"/>
      <c r="L4" s="352"/>
      <c r="M4" s="3"/>
      <c r="N4" s="6"/>
      <c r="O4" s="7"/>
      <c r="P4" s="7"/>
      <c r="Q4" s="7"/>
      <c r="R4" s="7"/>
      <c r="S4" s="7"/>
      <c r="T4" s="7"/>
      <c r="U4" s="7"/>
      <c r="V4" s="7"/>
      <c r="W4" s="6"/>
      <c r="X4" s="6"/>
      <c r="Y4"/>
      <c r="Z4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8.75" thickBot="1" x14ac:dyDescent="0.3">
      <c r="A5" s="160"/>
      <c r="B5" s="100"/>
      <c r="C5" s="100"/>
      <c r="D5" s="40" t="s">
        <v>1</v>
      </c>
      <c r="E5" s="1"/>
      <c r="F5" s="8" t="s">
        <v>2</v>
      </c>
      <c r="G5" s="1"/>
      <c r="H5" s="41"/>
      <c r="I5" s="33"/>
      <c r="J5" s="42" t="s">
        <v>3</v>
      </c>
      <c r="K5" s="33"/>
      <c r="L5" s="35"/>
      <c r="M5" s="3"/>
      <c r="N5" s="6"/>
      <c r="O5" s="7"/>
      <c r="P5" s="7"/>
      <c r="Q5" s="7"/>
      <c r="R5" s="7"/>
      <c r="S5" s="7"/>
      <c r="T5" s="7"/>
      <c r="U5" s="7"/>
      <c r="V5" s="7"/>
      <c r="W5" s="7"/>
      <c r="X5" s="7"/>
      <c r="Y5"/>
      <c r="Z5"/>
      <c r="AA5" s="2"/>
      <c r="AB5" s="2"/>
      <c r="AC5"/>
      <c r="AD5"/>
      <c r="AE5"/>
      <c r="AF5"/>
      <c r="AG5"/>
      <c r="AH5"/>
      <c r="AI5"/>
      <c r="AJ5"/>
      <c r="AK5" s="2"/>
    </row>
    <row r="6" spans="1:37" ht="15.75" x14ac:dyDescent="0.25">
      <c r="A6" s="98"/>
      <c r="B6" s="103"/>
      <c r="C6" s="103"/>
      <c r="D6" s="43" t="s">
        <v>4</v>
      </c>
      <c r="E6" s="44" t="s">
        <v>5</v>
      </c>
      <c r="F6" s="44" t="s">
        <v>6</v>
      </c>
      <c r="G6" s="35"/>
      <c r="H6" s="44" t="s">
        <v>5</v>
      </c>
      <c r="I6" s="44" t="s">
        <v>6</v>
      </c>
      <c r="J6" s="33"/>
      <c r="K6" s="33"/>
      <c r="L6" s="35"/>
      <c r="M6" s="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/>
      <c r="Z6"/>
      <c r="AA6" s="2"/>
      <c r="AB6" s="2"/>
      <c r="AC6"/>
      <c r="AD6"/>
      <c r="AE6"/>
      <c r="AF6"/>
      <c r="AG6"/>
      <c r="AH6"/>
      <c r="AI6"/>
      <c r="AJ6"/>
      <c r="AK6" s="2"/>
    </row>
    <row r="7" spans="1:37" ht="15.75" x14ac:dyDescent="0.25">
      <c r="A7" s="29" t="s">
        <v>7</v>
      </c>
      <c r="B7" s="43" t="s">
        <v>8</v>
      </c>
      <c r="C7" s="43" t="s">
        <v>9</v>
      </c>
      <c r="D7" s="43" t="s">
        <v>10</v>
      </c>
      <c r="E7" s="8" t="s">
        <v>11</v>
      </c>
      <c r="F7" s="8" t="s">
        <v>12</v>
      </c>
      <c r="G7" s="39"/>
      <c r="H7" s="29" t="s">
        <v>11</v>
      </c>
      <c r="I7" s="8" t="s">
        <v>12</v>
      </c>
      <c r="J7" s="1"/>
      <c r="K7" s="8" t="s">
        <v>13</v>
      </c>
      <c r="L7" s="45"/>
      <c r="M7" s="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/>
      <c r="Z7"/>
      <c r="AA7" s="2"/>
      <c r="AB7" s="2"/>
      <c r="AC7"/>
      <c r="AD7"/>
      <c r="AE7"/>
      <c r="AF7"/>
      <c r="AG7"/>
      <c r="AH7"/>
      <c r="AI7"/>
      <c r="AJ7"/>
      <c r="AK7" s="2"/>
    </row>
    <row r="8" spans="1:37" ht="16.5" thickBot="1" x14ac:dyDescent="0.3">
      <c r="A8" s="106" t="s">
        <v>14</v>
      </c>
      <c r="B8" s="43" t="s">
        <v>15</v>
      </c>
      <c r="C8" s="43" t="s">
        <v>15</v>
      </c>
      <c r="D8" s="46" t="s">
        <v>16</v>
      </c>
      <c r="E8" s="47" t="s">
        <v>17</v>
      </c>
      <c r="F8" s="47" t="s">
        <v>17</v>
      </c>
      <c r="G8" s="48" t="s">
        <v>18</v>
      </c>
      <c r="H8" s="8" t="s">
        <v>17</v>
      </c>
      <c r="I8" s="8" t="s">
        <v>17</v>
      </c>
      <c r="J8" s="8" t="s">
        <v>19</v>
      </c>
      <c r="K8" s="8" t="s">
        <v>20</v>
      </c>
      <c r="L8" s="49" t="s">
        <v>18</v>
      </c>
      <c r="M8" s="3"/>
      <c r="N8" s="6"/>
      <c r="O8" s="12"/>
      <c r="P8" s="13"/>
      <c r="Q8" s="13"/>
      <c r="R8" s="13"/>
      <c r="S8" s="13"/>
      <c r="T8" s="13"/>
      <c r="U8" s="13"/>
      <c r="V8" s="13"/>
      <c r="W8" s="13"/>
      <c r="X8" s="13"/>
      <c r="Y8"/>
      <c r="Z8"/>
      <c r="AA8" s="2"/>
      <c r="AB8" s="2"/>
      <c r="AC8"/>
      <c r="AD8"/>
      <c r="AE8"/>
      <c r="AF8"/>
      <c r="AG8"/>
      <c r="AH8"/>
      <c r="AI8"/>
      <c r="AJ8"/>
      <c r="AK8" s="2"/>
    </row>
    <row r="9" spans="1:37" ht="18.75" thickBot="1" x14ac:dyDescent="0.3">
      <c r="A9" s="161"/>
      <c r="B9" s="219" t="s">
        <v>294</v>
      </c>
      <c r="C9" s="162"/>
      <c r="D9" s="50"/>
      <c r="E9" s="51"/>
      <c r="F9" s="51"/>
      <c r="G9" s="51"/>
      <c r="H9" s="52"/>
      <c r="I9" s="51"/>
      <c r="J9" s="51"/>
      <c r="K9" s="51"/>
      <c r="L9" s="53"/>
      <c r="M9" s="3"/>
      <c r="N9" s="6"/>
      <c r="O9" s="12"/>
      <c r="P9" s="13"/>
      <c r="Q9" s="13"/>
      <c r="R9" s="13"/>
      <c r="S9" s="13"/>
      <c r="T9" s="13"/>
      <c r="U9" s="13"/>
      <c r="V9" s="13"/>
      <c r="W9" s="13"/>
      <c r="X9" s="13"/>
      <c r="Y9"/>
      <c r="Z9"/>
      <c r="AA9" s="2"/>
      <c r="AB9" s="2"/>
      <c r="AC9"/>
      <c r="AD9"/>
      <c r="AE9"/>
      <c r="AF9"/>
      <c r="AG9"/>
      <c r="AH9"/>
      <c r="AI9"/>
      <c r="AJ9"/>
      <c r="AK9" s="2"/>
    </row>
    <row r="10" spans="1:37" ht="18.75" thickBot="1" x14ac:dyDescent="0.3">
      <c r="A10" s="161" t="s">
        <v>21</v>
      </c>
      <c r="B10" s="52"/>
      <c r="C10" s="162"/>
      <c r="D10" s="50"/>
      <c r="E10" s="51"/>
      <c r="F10" s="51"/>
      <c r="G10" s="51"/>
      <c r="H10" s="52"/>
      <c r="I10" s="51"/>
      <c r="J10" s="51"/>
      <c r="K10" s="51"/>
      <c r="L10" s="53"/>
      <c r="M10" s="3"/>
      <c r="N10" s="6"/>
      <c r="O10" s="12"/>
      <c r="P10" s="13"/>
      <c r="Q10" s="13"/>
      <c r="R10" s="13"/>
      <c r="S10" s="13"/>
      <c r="T10" s="13"/>
      <c r="U10" s="13"/>
      <c r="V10" s="13"/>
      <c r="W10" s="13"/>
      <c r="X10" s="13"/>
      <c r="Y10"/>
      <c r="Z10"/>
      <c r="AA10" s="2"/>
      <c r="AB10" s="2"/>
      <c r="AC10"/>
      <c r="AD10"/>
      <c r="AE10"/>
      <c r="AF10"/>
      <c r="AG10"/>
      <c r="AH10"/>
      <c r="AI10"/>
      <c r="AJ10"/>
      <c r="AK10" s="2"/>
    </row>
    <row r="11" spans="1:37" ht="18.75" thickBot="1" x14ac:dyDescent="0.3">
      <c r="A11" s="161" t="s">
        <v>209</v>
      </c>
      <c r="B11" s="163"/>
      <c r="C11" s="164"/>
      <c r="D11" s="253" t="str">
        <f>IF((G48+L48)=D48,"Balanced","Out of Balance")</f>
        <v>Balanced</v>
      </c>
      <c r="E11" s="355" t="str">
        <f>IF((E48+F48)=G48,"Balanced","Out of Balance")</f>
        <v>Balanced</v>
      </c>
      <c r="F11" s="356"/>
      <c r="G11" s="136"/>
      <c r="H11" s="355" t="str">
        <f>IF((H48+I48+J48+K48)=L48,"Balanced","Out of Balance")</f>
        <v>Balanced</v>
      </c>
      <c r="I11" s="356"/>
      <c r="J11" s="356"/>
      <c r="K11" s="356"/>
      <c r="L11" s="54"/>
      <c r="M11" s="3"/>
      <c r="N11" s="6"/>
      <c r="O11" s="12"/>
      <c r="P11" s="13"/>
      <c r="Q11" s="13"/>
      <c r="R11" s="13"/>
      <c r="S11" s="13"/>
      <c r="T11" s="13"/>
      <c r="U11" s="13"/>
      <c r="V11" s="13"/>
      <c r="W11" s="13"/>
      <c r="X11" s="13"/>
      <c r="Y11"/>
      <c r="Z11"/>
      <c r="AA11" s="2"/>
      <c r="AB11" s="2"/>
      <c r="AC11"/>
      <c r="AD11"/>
      <c r="AE11"/>
      <c r="AF11"/>
      <c r="AG11"/>
      <c r="AH11"/>
      <c r="AI11"/>
      <c r="AJ11"/>
      <c r="AK11" s="2"/>
    </row>
    <row r="12" spans="1:37" ht="16.5" thickBot="1" x14ac:dyDescent="0.3">
      <c r="A12" s="100" t="s">
        <v>22</v>
      </c>
      <c r="B12" s="2"/>
      <c r="C12" s="110"/>
      <c r="D12" s="253" t="str">
        <f>IF((G29+L29)=D29,"Balanced","Out of Balance")</f>
        <v>Balanced</v>
      </c>
      <c r="E12" s="355" t="str">
        <f>IF((E29+F29)=G29,"Balanced","Out of Balance")</f>
        <v>Balanced</v>
      </c>
      <c r="F12" s="356"/>
      <c r="G12" s="136"/>
      <c r="H12" s="355" t="str">
        <f>IF((H29+I29+J29+K29)=L29,"Balanced","Out of Balance")</f>
        <v>Balanced</v>
      </c>
      <c r="I12" s="356"/>
      <c r="J12" s="356"/>
      <c r="K12" s="356"/>
      <c r="L12" s="54"/>
      <c r="M12" s="3"/>
      <c r="N12" s="6"/>
      <c r="O12" s="12"/>
      <c r="P12" s="13"/>
      <c r="Q12" s="13"/>
      <c r="R12" s="13"/>
      <c r="S12" s="13"/>
      <c r="T12" s="13"/>
      <c r="U12" s="13"/>
      <c r="V12" s="13"/>
      <c r="W12" s="13"/>
      <c r="X12" s="13"/>
      <c r="Y12"/>
      <c r="Z12"/>
      <c r="AA12" s="2"/>
      <c r="AB12" s="2"/>
      <c r="AC12"/>
      <c r="AD12"/>
      <c r="AE12"/>
      <c r="AF12"/>
      <c r="AG12"/>
      <c r="AH12"/>
      <c r="AI12"/>
      <c r="AJ12"/>
      <c r="AK12" s="2"/>
    </row>
    <row r="13" spans="1:37" ht="15.75" x14ac:dyDescent="0.25">
      <c r="A13" s="110" t="s">
        <v>23</v>
      </c>
      <c r="B13" s="165" t="s">
        <v>256</v>
      </c>
      <c r="C13" s="113">
        <v>1</v>
      </c>
      <c r="D13" s="214">
        <f>G13+L13</f>
        <v>0</v>
      </c>
      <c r="E13" s="215">
        <v>0</v>
      </c>
      <c r="F13" s="216">
        <v>0</v>
      </c>
      <c r="G13" s="254">
        <f t="shared" ref="G13:G20" si="0">SUM(E13:F13)</f>
        <v>0</v>
      </c>
      <c r="H13" s="218">
        <v>0</v>
      </c>
      <c r="I13" s="218">
        <v>0</v>
      </c>
      <c r="J13" s="218">
        <v>0</v>
      </c>
      <c r="K13" s="31">
        <v>0</v>
      </c>
      <c r="L13" s="214">
        <f t="shared" ref="L13:L28" si="1">SUM(H13:K13)</f>
        <v>0</v>
      </c>
      <c r="M13" s="345" t="str">
        <f>IF(L13=(SUM(H13:K13)),$M$1,$M$2)</f>
        <v>√</v>
      </c>
      <c r="N13" s="346" t="str">
        <f>IF(G13=(SUM(E13:F13)),$M$1,$M$2)</f>
        <v>√</v>
      </c>
      <c r="O13" s="12"/>
      <c r="P13" s="13"/>
      <c r="Q13" s="13"/>
      <c r="R13" s="13"/>
      <c r="S13" s="13"/>
      <c r="T13" s="13"/>
      <c r="U13" s="13"/>
      <c r="V13" s="13"/>
      <c r="W13" s="13"/>
      <c r="X13" s="13"/>
      <c r="Y13"/>
      <c r="Z13"/>
      <c r="AA13" s="2"/>
      <c r="AB13" s="2"/>
      <c r="AC13"/>
      <c r="AD13"/>
      <c r="AE13"/>
      <c r="AF13"/>
      <c r="AG13"/>
      <c r="AH13"/>
      <c r="AI13"/>
      <c r="AJ13"/>
      <c r="AK13" s="2"/>
    </row>
    <row r="14" spans="1:37" ht="15.75" x14ac:dyDescent="0.25">
      <c r="A14" s="110" t="s">
        <v>24</v>
      </c>
      <c r="B14" s="165" t="s">
        <v>256</v>
      </c>
      <c r="C14" s="113">
        <v>2</v>
      </c>
      <c r="D14" s="214">
        <f>G14+L14</f>
        <v>0</v>
      </c>
      <c r="E14" s="217">
        <v>0</v>
      </c>
      <c r="F14" s="218">
        <v>0</v>
      </c>
      <c r="G14" s="255">
        <f t="shared" si="0"/>
        <v>0</v>
      </c>
      <c r="H14" s="218">
        <v>0</v>
      </c>
      <c r="I14" s="218">
        <v>0</v>
      </c>
      <c r="J14" s="31">
        <v>0</v>
      </c>
      <c r="K14" s="218">
        <v>0</v>
      </c>
      <c r="L14" s="214">
        <f t="shared" si="1"/>
        <v>0</v>
      </c>
      <c r="M14" s="345" t="str">
        <f t="shared" ref="M14:M29" si="2">IF(L14=(SUM(H14:K14)),$M$1,$M$2)</f>
        <v>√</v>
      </c>
      <c r="N14" s="346" t="str">
        <f t="shared" ref="N14:N59" si="3">IF(G14=(SUM(E14:F14)),$M$1,$M$2)</f>
        <v>√</v>
      </c>
      <c r="O14" s="12"/>
      <c r="P14" s="13"/>
      <c r="Q14" s="13"/>
      <c r="R14" s="13"/>
      <c r="S14" s="13"/>
      <c r="T14" s="13"/>
      <c r="U14" s="13"/>
      <c r="V14" s="13"/>
      <c r="W14" s="13"/>
      <c r="X14" s="13"/>
      <c r="Y14"/>
      <c r="Z14"/>
      <c r="AA14" s="2"/>
      <c r="AB14" s="2"/>
      <c r="AC14"/>
      <c r="AD14"/>
      <c r="AE14"/>
      <c r="AF14"/>
      <c r="AG14"/>
      <c r="AH14"/>
      <c r="AI14"/>
      <c r="AJ14"/>
      <c r="AK14" s="2"/>
    </row>
    <row r="15" spans="1:37" ht="15.75" x14ac:dyDescent="0.25">
      <c r="A15" s="110" t="s">
        <v>186</v>
      </c>
      <c r="B15" s="165" t="s">
        <v>256</v>
      </c>
      <c r="C15" s="113">
        <v>3</v>
      </c>
      <c r="D15" s="214">
        <f>G15+L15</f>
        <v>0</v>
      </c>
      <c r="E15" s="256">
        <f>0</f>
        <v>0</v>
      </c>
      <c r="F15" s="218">
        <f>0</f>
        <v>0</v>
      </c>
      <c r="G15" s="255">
        <f t="shared" si="0"/>
        <v>0</v>
      </c>
      <c r="H15" s="31">
        <v>0</v>
      </c>
      <c r="I15" s="218">
        <v>0</v>
      </c>
      <c r="J15" s="218">
        <v>0</v>
      </c>
      <c r="K15" s="31">
        <v>0</v>
      </c>
      <c r="L15" s="214">
        <f t="shared" si="1"/>
        <v>0</v>
      </c>
      <c r="M15" s="345" t="str">
        <f t="shared" si="2"/>
        <v>√</v>
      </c>
      <c r="N15" s="346" t="str">
        <f t="shared" si="3"/>
        <v>√</v>
      </c>
      <c r="O15" s="12"/>
      <c r="P15" s="13"/>
      <c r="Q15" s="13"/>
      <c r="R15" s="13"/>
      <c r="S15" s="13"/>
      <c r="T15" s="13"/>
      <c r="U15" s="13"/>
      <c r="V15" s="13"/>
      <c r="W15" s="13"/>
      <c r="X15" s="13"/>
      <c r="Y15"/>
      <c r="Z15"/>
      <c r="AA15" s="2"/>
      <c r="AB15" s="2"/>
      <c r="AC15"/>
      <c r="AD15"/>
      <c r="AE15"/>
      <c r="AF15"/>
      <c r="AG15"/>
      <c r="AH15"/>
      <c r="AI15"/>
      <c r="AJ15"/>
      <c r="AK15" s="2"/>
    </row>
    <row r="16" spans="1:37" ht="15.75" x14ac:dyDescent="0.25">
      <c r="A16" s="110" t="s">
        <v>25</v>
      </c>
      <c r="B16" s="166" t="s">
        <v>257</v>
      </c>
      <c r="C16" s="113">
        <v>4</v>
      </c>
      <c r="D16" s="214">
        <f t="shared" ref="D16:D28" si="4">G16+L16</f>
        <v>0</v>
      </c>
      <c r="E16" s="31">
        <v>0</v>
      </c>
      <c r="F16" s="218">
        <v>0</v>
      </c>
      <c r="G16" s="214">
        <f t="shared" si="0"/>
        <v>0</v>
      </c>
      <c r="H16" s="218">
        <v>0</v>
      </c>
      <c r="I16" s="218">
        <v>0</v>
      </c>
      <c r="J16" s="218">
        <v>0</v>
      </c>
      <c r="K16" s="218">
        <v>0</v>
      </c>
      <c r="L16" s="214">
        <f t="shared" si="1"/>
        <v>0</v>
      </c>
      <c r="M16" s="345" t="str">
        <f t="shared" si="2"/>
        <v>√</v>
      </c>
      <c r="N16" s="346" t="str">
        <f t="shared" si="3"/>
        <v>√</v>
      </c>
      <c r="O16" s="12"/>
      <c r="P16" s="13"/>
      <c r="Q16" s="13"/>
      <c r="R16" s="13"/>
      <c r="S16" s="13"/>
      <c r="T16" s="13"/>
      <c r="U16" s="13"/>
      <c r="V16" s="13"/>
      <c r="W16" s="13"/>
      <c r="X16" s="13"/>
      <c r="Y16"/>
      <c r="Z16"/>
      <c r="AA16" s="2"/>
      <c r="AB16" s="2"/>
      <c r="AC16"/>
      <c r="AD16"/>
      <c r="AE16"/>
      <c r="AF16"/>
      <c r="AG16"/>
      <c r="AH16"/>
      <c r="AI16"/>
      <c r="AJ16"/>
      <c r="AK16" s="2"/>
    </row>
    <row r="17" spans="1:37" ht="15.75" x14ac:dyDescent="0.25">
      <c r="A17" s="110" t="s">
        <v>286</v>
      </c>
      <c r="B17" s="166" t="s">
        <v>257</v>
      </c>
      <c r="C17" s="113">
        <v>5</v>
      </c>
      <c r="D17" s="214">
        <f t="shared" si="4"/>
        <v>0</v>
      </c>
      <c r="E17" s="31">
        <v>0</v>
      </c>
      <c r="F17" s="31">
        <v>0</v>
      </c>
      <c r="G17" s="213">
        <f t="shared" si="0"/>
        <v>0</v>
      </c>
      <c r="H17" s="218">
        <v>0</v>
      </c>
      <c r="I17" s="218">
        <v>0</v>
      </c>
      <c r="J17" s="218">
        <v>0</v>
      </c>
      <c r="K17" s="218">
        <v>0</v>
      </c>
      <c r="L17" s="214">
        <f t="shared" si="1"/>
        <v>0</v>
      </c>
      <c r="M17" s="345" t="str">
        <f t="shared" si="2"/>
        <v>√</v>
      </c>
      <c r="N17" s="346" t="str">
        <f t="shared" si="3"/>
        <v>√</v>
      </c>
      <c r="O17" s="12"/>
      <c r="P17" s="13"/>
      <c r="Q17" s="13"/>
      <c r="R17" s="13"/>
      <c r="S17" s="13"/>
      <c r="T17" s="13"/>
      <c r="U17" s="13"/>
      <c r="V17" s="13"/>
      <c r="W17" s="13"/>
      <c r="X17" s="13"/>
      <c r="Y17"/>
      <c r="Z17"/>
      <c r="AA17" s="2"/>
      <c r="AB17" s="2"/>
      <c r="AC17"/>
      <c r="AD17"/>
      <c r="AE17"/>
      <c r="AF17"/>
      <c r="AG17"/>
      <c r="AH17"/>
      <c r="AI17"/>
      <c r="AJ17"/>
      <c r="AK17" s="2"/>
    </row>
    <row r="18" spans="1:37" ht="15.75" x14ac:dyDescent="0.25">
      <c r="A18" s="110" t="s">
        <v>26</v>
      </c>
      <c r="B18" s="166" t="s">
        <v>257</v>
      </c>
      <c r="C18" s="113">
        <v>6</v>
      </c>
      <c r="D18" s="214">
        <f t="shared" si="4"/>
        <v>0</v>
      </c>
      <c r="E18" s="31">
        <v>0</v>
      </c>
      <c r="F18" s="218">
        <v>0</v>
      </c>
      <c r="G18" s="214">
        <f t="shared" si="0"/>
        <v>0</v>
      </c>
      <c r="H18" s="31">
        <v>0</v>
      </c>
      <c r="I18" s="218">
        <v>0</v>
      </c>
      <c r="J18" s="31">
        <v>0</v>
      </c>
      <c r="K18" s="31">
        <v>0</v>
      </c>
      <c r="L18" s="214">
        <f t="shared" si="1"/>
        <v>0</v>
      </c>
      <c r="M18" s="345" t="str">
        <f t="shared" si="2"/>
        <v>√</v>
      </c>
      <c r="N18" s="346" t="str">
        <f t="shared" si="3"/>
        <v>√</v>
      </c>
      <c r="O18" s="12"/>
      <c r="P18" s="13"/>
      <c r="Q18" s="13"/>
      <c r="R18" s="13"/>
      <c r="S18" s="13"/>
      <c r="T18" s="13"/>
      <c r="U18" s="13"/>
      <c r="V18" s="13"/>
      <c r="W18" s="13"/>
      <c r="X18" s="13"/>
      <c r="Y18"/>
      <c r="Z18"/>
      <c r="AA18" s="2"/>
      <c r="AB18" s="2"/>
      <c r="AC18"/>
      <c r="AD18"/>
      <c r="AE18"/>
      <c r="AF18"/>
      <c r="AG18"/>
      <c r="AH18"/>
      <c r="AI18"/>
      <c r="AJ18"/>
      <c r="AK18" s="2"/>
    </row>
    <row r="19" spans="1:37" ht="15.75" x14ac:dyDescent="0.25">
      <c r="A19" s="110" t="s">
        <v>187</v>
      </c>
      <c r="B19" s="166" t="s">
        <v>257</v>
      </c>
      <c r="C19" s="113">
        <v>7</v>
      </c>
      <c r="D19" s="214">
        <f t="shared" si="4"/>
        <v>0</v>
      </c>
      <c r="E19" s="31">
        <v>0</v>
      </c>
      <c r="F19" s="31">
        <v>0</v>
      </c>
      <c r="G19" s="214">
        <f t="shared" si="0"/>
        <v>0</v>
      </c>
      <c r="H19" s="31">
        <v>0</v>
      </c>
      <c r="I19" s="31">
        <v>0</v>
      </c>
      <c r="J19" s="31">
        <v>0</v>
      </c>
      <c r="K19" s="31">
        <v>0</v>
      </c>
      <c r="L19" s="214">
        <f t="shared" si="1"/>
        <v>0</v>
      </c>
      <c r="M19" s="347" t="str">
        <f t="shared" si="2"/>
        <v>√</v>
      </c>
      <c r="N19" s="348" t="str">
        <f t="shared" si="3"/>
        <v>√</v>
      </c>
      <c r="O19" s="12"/>
      <c r="P19" s="13"/>
      <c r="Q19" s="13"/>
      <c r="R19" s="13"/>
      <c r="S19" s="13"/>
      <c r="T19" s="13"/>
      <c r="U19" s="13"/>
      <c r="V19" s="13"/>
      <c r="W19" s="13"/>
      <c r="X19" s="13"/>
      <c r="Y19"/>
      <c r="Z19"/>
      <c r="AA19" s="2"/>
      <c r="AB19" s="2"/>
      <c r="AC19"/>
      <c r="AD19"/>
      <c r="AE19"/>
      <c r="AF19"/>
      <c r="AG19"/>
      <c r="AH19"/>
      <c r="AI19"/>
      <c r="AJ19"/>
      <c r="AK19" s="2"/>
    </row>
    <row r="20" spans="1:37" ht="15.75" x14ac:dyDescent="0.25">
      <c r="A20" s="110" t="s">
        <v>27</v>
      </c>
      <c r="B20" s="166" t="s">
        <v>257</v>
      </c>
      <c r="C20" s="113">
        <v>8</v>
      </c>
      <c r="D20" s="214">
        <f t="shared" si="4"/>
        <v>0</v>
      </c>
      <c r="E20" s="217">
        <f>0</f>
        <v>0</v>
      </c>
      <c r="F20" s="31">
        <v>0</v>
      </c>
      <c r="G20" s="214">
        <f t="shared" si="0"/>
        <v>0</v>
      </c>
      <c r="H20" s="218">
        <f>0</f>
        <v>0</v>
      </c>
      <c r="I20" s="31">
        <v>0</v>
      </c>
      <c r="J20" s="257">
        <f>0</f>
        <v>0</v>
      </c>
      <c r="K20" s="257">
        <f>0</f>
        <v>0</v>
      </c>
      <c r="L20" s="214">
        <f t="shared" si="1"/>
        <v>0</v>
      </c>
      <c r="M20" s="347" t="str">
        <f t="shared" si="2"/>
        <v>√</v>
      </c>
      <c r="N20" s="348" t="str">
        <f t="shared" si="3"/>
        <v>√</v>
      </c>
      <c r="O20" s="12"/>
      <c r="P20" s="13"/>
      <c r="Q20" s="13"/>
      <c r="R20" s="13"/>
      <c r="S20" s="13"/>
      <c r="T20" s="13"/>
      <c r="U20" s="13"/>
      <c r="V20" s="13"/>
      <c r="W20" s="13"/>
      <c r="X20" s="13"/>
      <c r="Y20"/>
      <c r="Z20"/>
      <c r="AA20" s="2"/>
      <c r="AB20" s="2"/>
      <c r="AC20"/>
      <c r="AD20"/>
      <c r="AE20"/>
      <c r="AF20"/>
      <c r="AG20"/>
      <c r="AH20"/>
      <c r="AI20"/>
      <c r="AJ20"/>
      <c r="AK20" s="2"/>
    </row>
    <row r="21" spans="1:37" ht="15.75" x14ac:dyDescent="0.25">
      <c r="A21" s="110" t="s">
        <v>28</v>
      </c>
      <c r="B21" s="166" t="s">
        <v>258</v>
      </c>
      <c r="C21" s="113">
        <v>9</v>
      </c>
      <c r="D21" s="214">
        <f>G21+L21</f>
        <v>0</v>
      </c>
      <c r="E21" s="31">
        <v>0</v>
      </c>
      <c r="F21" s="31">
        <v>0</v>
      </c>
      <c r="G21" s="214">
        <f t="shared" ref="G21:G28" si="5">SUM(E21:F21)</f>
        <v>0</v>
      </c>
      <c r="H21" s="31">
        <v>0</v>
      </c>
      <c r="I21" s="31">
        <v>0</v>
      </c>
      <c r="J21" s="31">
        <v>0</v>
      </c>
      <c r="K21" s="31">
        <v>0</v>
      </c>
      <c r="L21" s="214">
        <f t="shared" si="1"/>
        <v>0</v>
      </c>
      <c r="M21" s="347" t="str">
        <f t="shared" si="2"/>
        <v>√</v>
      </c>
      <c r="N21" s="348" t="str">
        <f t="shared" si="3"/>
        <v>√</v>
      </c>
      <c r="O21" s="12"/>
      <c r="P21" s="13"/>
      <c r="Q21" s="13"/>
      <c r="R21" s="13"/>
      <c r="S21" s="13"/>
      <c r="T21" s="13"/>
      <c r="U21" s="13"/>
      <c r="V21" s="13"/>
      <c r="W21" s="13"/>
      <c r="X21" s="13"/>
      <c r="Y21"/>
      <c r="Z21"/>
      <c r="AA21" s="2"/>
      <c r="AB21" s="2"/>
      <c r="AC21"/>
      <c r="AD21"/>
      <c r="AE21"/>
      <c r="AF21"/>
      <c r="AG21"/>
      <c r="AH21"/>
      <c r="AI21"/>
      <c r="AJ21"/>
      <c r="AK21" s="2"/>
    </row>
    <row r="22" spans="1:37" ht="15.75" x14ac:dyDescent="0.25">
      <c r="A22" s="110" t="s">
        <v>29</v>
      </c>
      <c r="B22" s="166" t="s">
        <v>258</v>
      </c>
      <c r="C22" s="113">
        <v>10</v>
      </c>
      <c r="D22" s="214">
        <f t="shared" si="4"/>
        <v>0</v>
      </c>
      <c r="E22" s="31">
        <v>0</v>
      </c>
      <c r="F22" s="31">
        <v>0</v>
      </c>
      <c r="G22" s="214">
        <f t="shared" si="5"/>
        <v>0</v>
      </c>
      <c r="H22" s="31">
        <v>0</v>
      </c>
      <c r="I22" s="31">
        <v>0</v>
      </c>
      <c r="J22" s="31">
        <v>0</v>
      </c>
      <c r="K22" s="31">
        <v>0</v>
      </c>
      <c r="L22" s="214">
        <f t="shared" si="1"/>
        <v>0</v>
      </c>
      <c r="M22" s="347" t="str">
        <f t="shared" si="2"/>
        <v>√</v>
      </c>
      <c r="N22" s="348" t="str">
        <f t="shared" si="3"/>
        <v>√</v>
      </c>
      <c r="O22" s="12"/>
      <c r="P22" s="13"/>
      <c r="Q22" s="13"/>
      <c r="R22" s="13"/>
      <c r="S22" s="13"/>
      <c r="T22" s="13"/>
      <c r="U22" s="13"/>
      <c r="V22" s="13"/>
      <c r="W22" s="13"/>
      <c r="X22" s="13"/>
      <c r="Y22"/>
      <c r="Z22"/>
      <c r="AA22" s="2"/>
      <c r="AB22" s="2"/>
      <c r="AC22"/>
      <c r="AD22"/>
      <c r="AE22"/>
      <c r="AF22"/>
      <c r="AG22"/>
      <c r="AH22"/>
      <c r="AI22"/>
      <c r="AJ22"/>
      <c r="AK22" s="2"/>
    </row>
    <row r="23" spans="1:37" ht="15.75" x14ac:dyDescent="0.25">
      <c r="A23" s="110" t="s">
        <v>30</v>
      </c>
      <c r="B23" s="166" t="s">
        <v>258</v>
      </c>
      <c r="C23" s="113">
        <v>11</v>
      </c>
      <c r="D23" s="214">
        <f t="shared" si="4"/>
        <v>0</v>
      </c>
      <c r="E23" s="31">
        <v>0</v>
      </c>
      <c r="F23" s="31">
        <v>0</v>
      </c>
      <c r="G23" s="214">
        <f t="shared" si="5"/>
        <v>0</v>
      </c>
      <c r="H23" s="31">
        <v>0</v>
      </c>
      <c r="I23" s="31">
        <v>0</v>
      </c>
      <c r="J23" s="31">
        <v>0</v>
      </c>
      <c r="K23" s="31">
        <v>0</v>
      </c>
      <c r="L23" s="214">
        <f t="shared" si="1"/>
        <v>0</v>
      </c>
      <c r="M23" s="347" t="str">
        <f t="shared" si="2"/>
        <v>√</v>
      </c>
      <c r="N23" s="348" t="str">
        <f>IF(G23=(SUM(E23:F23)),$M$1,$M$2)</f>
        <v>√</v>
      </c>
      <c r="O23" s="12"/>
      <c r="P23" s="13"/>
      <c r="Q23" s="13"/>
      <c r="R23" s="13"/>
      <c r="S23" s="13"/>
      <c r="T23" s="13"/>
      <c r="U23" s="13"/>
      <c r="V23" s="13"/>
      <c r="W23" s="13"/>
      <c r="X23" s="13"/>
      <c r="Y23"/>
      <c r="Z23"/>
      <c r="AA23" s="2"/>
      <c r="AB23" s="2"/>
      <c r="AC23"/>
      <c r="AD23"/>
      <c r="AE23"/>
      <c r="AF23"/>
      <c r="AG23"/>
      <c r="AH23"/>
      <c r="AI23"/>
      <c r="AJ23"/>
      <c r="AK23" s="2"/>
    </row>
    <row r="24" spans="1:37" ht="15.75" x14ac:dyDescent="0.25">
      <c r="A24" s="110" t="s">
        <v>31</v>
      </c>
      <c r="B24" s="166" t="s">
        <v>259</v>
      </c>
      <c r="C24" s="113">
        <v>12</v>
      </c>
      <c r="D24" s="214">
        <f t="shared" si="4"/>
        <v>0</v>
      </c>
      <c r="E24" s="31">
        <v>0</v>
      </c>
      <c r="F24" s="31">
        <v>0</v>
      </c>
      <c r="G24" s="214">
        <f t="shared" si="5"/>
        <v>0</v>
      </c>
      <c r="H24" s="31">
        <v>0</v>
      </c>
      <c r="I24" s="31">
        <v>0</v>
      </c>
      <c r="J24" s="31">
        <v>0</v>
      </c>
      <c r="K24" s="31">
        <v>0</v>
      </c>
      <c r="L24" s="214">
        <f t="shared" si="1"/>
        <v>0</v>
      </c>
      <c r="M24" s="347" t="str">
        <f t="shared" si="2"/>
        <v>√</v>
      </c>
      <c r="N24" s="348" t="str">
        <f t="shared" si="3"/>
        <v>√</v>
      </c>
      <c r="O24" s="12"/>
      <c r="P24" s="13"/>
      <c r="Q24" s="13"/>
      <c r="R24" s="13"/>
      <c r="S24" s="13"/>
      <c r="T24" s="13"/>
      <c r="U24" s="13"/>
      <c r="V24" s="13"/>
      <c r="W24" s="13"/>
      <c r="X24" s="13"/>
      <c r="Y24"/>
      <c r="Z24"/>
      <c r="AA24" s="2"/>
      <c r="AB24" s="2"/>
      <c r="AC24"/>
      <c r="AD24"/>
      <c r="AE24"/>
      <c r="AF24"/>
      <c r="AG24"/>
      <c r="AH24"/>
      <c r="AI24"/>
      <c r="AJ24"/>
      <c r="AK24" s="2"/>
    </row>
    <row r="25" spans="1:37" ht="15.75" x14ac:dyDescent="0.25">
      <c r="A25" s="110" t="s">
        <v>32</v>
      </c>
      <c r="B25" s="166" t="s">
        <v>259</v>
      </c>
      <c r="C25" s="113">
        <v>13</v>
      </c>
      <c r="D25" s="214">
        <f t="shared" si="4"/>
        <v>0</v>
      </c>
      <c r="E25" s="31">
        <v>0</v>
      </c>
      <c r="F25" s="31">
        <v>0</v>
      </c>
      <c r="G25" s="214">
        <f t="shared" si="5"/>
        <v>0</v>
      </c>
      <c r="H25" s="31">
        <v>0</v>
      </c>
      <c r="I25" s="31">
        <v>0</v>
      </c>
      <c r="J25" s="31">
        <v>0</v>
      </c>
      <c r="K25" s="31">
        <v>0</v>
      </c>
      <c r="L25" s="214">
        <f t="shared" si="1"/>
        <v>0</v>
      </c>
      <c r="M25" s="347" t="str">
        <f t="shared" si="2"/>
        <v>√</v>
      </c>
      <c r="N25" s="348" t="str">
        <f t="shared" si="3"/>
        <v>√</v>
      </c>
      <c r="O25" s="12"/>
      <c r="P25" s="13"/>
      <c r="Q25" s="13"/>
      <c r="R25" s="13"/>
      <c r="S25" s="13"/>
      <c r="T25" s="13"/>
      <c r="U25" s="13"/>
      <c r="V25" s="13"/>
      <c r="W25" s="13"/>
      <c r="X25" s="13"/>
      <c r="Y25"/>
      <c r="Z25"/>
      <c r="AA25" s="2"/>
      <c r="AB25" s="2"/>
      <c r="AC25"/>
      <c r="AD25"/>
      <c r="AE25"/>
      <c r="AF25"/>
      <c r="AG25"/>
      <c r="AH25"/>
      <c r="AI25"/>
      <c r="AJ25"/>
      <c r="AK25" s="2"/>
    </row>
    <row r="26" spans="1:37" ht="15.75" x14ac:dyDescent="0.25">
      <c r="A26" s="110" t="s">
        <v>33</v>
      </c>
      <c r="B26" s="166" t="s">
        <v>259</v>
      </c>
      <c r="C26" s="113">
        <v>14</v>
      </c>
      <c r="D26" s="214">
        <f t="shared" si="4"/>
        <v>0</v>
      </c>
      <c r="E26" s="31">
        <v>0</v>
      </c>
      <c r="F26" s="31">
        <v>0</v>
      </c>
      <c r="G26" s="214">
        <f t="shared" si="5"/>
        <v>0</v>
      </c>
      <c r="H26" s="31">
        <v>0</v>
      </c>
      <c r="I26" s="31">
        <v>0</v>
      </c>
      <c r="J26" s="31">
        <v>0</v>
      </c>
      <c r="K26" s="31">
        <v>0</v>
      </c>
      <c r="L26" s="214">
        <f t="shared" si="1"/>
        <v>0</v>
      </c>
      <c r="M26" s="347" t="str">
        <f t="shared" si="2"/>
        <v>√</v>
      </c>
      <c r="N26" s="348" t="str">
        <f t="shared" si="3"/>
        <v>√</v>
      </c>
      <c r="O26" s="12"/>
      <c r="P26" s="13"/>
      <c r="Q26" s="13"/>
      <c r="R26" s="13"/>
      <c r="S26" s="13"/>
      <c r="T26" s="13"/>
      <c r="U26" s="13"/>
      <c r="V26" s="13"/>
      <c r="W26" s="13"/>
      <c r="X26" s="13"/>
      <c r="Y26"/>
      <c r="Z26"/>
      <c r="AA26" s="2"/>
      <c r="AB26" s="2"/>
      <c r="AC26"/>
      <c r="AD26"/>
      <c r="AE26"/>
      <c r="AF26"/>
      <c r="AG26"/>
      <c r="AH26"/>
      <c r="AI26"/>
      <c r="AJ26"/>
      <c r="AK26" s="2"/>
    </row>
    <row r="27" spans="1:37" ht="15.75" x14ac:dyDescent="0.25">
      <c r="A27" s="110" t="s">
        <v>34</v>
      </c>
      <c r="B27" s="166" t="s">
        <v>259</v>
      </c>
      <c r="C27" s="113">
        <v>15</v>
      </c>
      <c r="D27" s="214">
        <f t="shared" si="4"/>
        <v>0</v>
      </c>
      <c r="E27" s="31">
        <v>0</v>
      </c>
      <c r="F27" s="31">
        <v>0</v>
      </c>
      <c r="G27" s="214">
        <f t="shared" si="5"/>
        <v>0</v>
      </c>
      <c r="H27" s="31">
        <v>0</v>
      </c>
      <c r="I27" s="31">
        <v>0</v>
      </c>
      <c r="J27" s="31">
        <v>0</v>
      </c>
      <c r="K27" s="31">
        <v>0</v>
      </c>
      <c r="L27" s="214">
        <f t="shared" si="1"/>
        <v>0</v>
      </c>
      <c r="M27" s="347" t="str">
        <f t="shared" si="2"/>
        <v>√</v>
      </c>
      <c r="N27" s="348" t="str">
        <f t="shared" si="3"/>
        <v>√</v>
      </c>
      <c r="O27" s="12"/>
      <c r="P27" s="13"/>
      <c r="Q27" s="13"/>
      <c r="R27" s="13"/>
      <c r="S27" s="13"/>
      <c r="T27" s="13"/>
      <c r="U27" s="13"/>
      <c r="V27" s="13"/>
      <c r="W27" s="13"/>
      <c r="X27" s="13"/>
      <c r="Y27"/>
      <c r="Z27"/>
      <c r="AA27" s="2"/>
      <c r="AB27" s="2"/>
      <c r="AC27"/>
      <c r="AD27"/>
      <c r="AE27"/>
      <c r="AF27"/>
      <c r="AG27"/>
      <c r="AH27"/>
      <c r="AI27"/>
      <c r="AJ27"/>
      <c r="AK27" s="2"/>
    </row>
    <row r="28" spans="1:37" ht="16.5" thickBot="1" x14ac:dyDescent="0.3">
      <c r="A28" s="110" t="s">
        <v>35</v>
      </c>
      <c r="B28" s="2"/>
      <c r="C28" s="113">
        <v>16</v>
      </c>
      <c r="D28" s="258">
        <f t="shared" si="4"/>
        <v>0</v>
      </c>
      <c r="E28" s="31">
        <v>0</v>
      </c>
      <c r="F28" s="31">
        <v>0</v>
      </c>
      <c r="G28" s="258">
        <f t="shared" si="5"/>
        <v>0</v>
      </c>
      <c r="H28" s="31">
        <v>0</v>
      </c>
      <c r="I28" s="31">
        <v>0</v>
      </c>
      <c r="J28" s="31">
        <v>0</v>
      </c>
      <c r="K28" s="31">
        <v>0</v>
      </c>
      <c r="L28" s="214">
        <f t="shared" si="1"/>
        <v>0</v>
      </c>
      <c r="M28" s="347" t="str">
        <f t="shared" si="2"/>
        <v>√</v>
      </c>
      <c r="N28" s="348" t="str">
        <f t="shared" si="3"/>
        <v>√</v>
      </c>
      <c r="O28" s="12"/>
      <c r="P28" s="13"/>
      <c r="Q28" s="13"/>
      <c r="R28" s="13"/>
      <c r="S28" s="13"/>
      <c r="T28" s="13"/>
      <c r="U28" s="13"/>
      <c r="V28" s="13"/>
      <c r="W28" s="13"/>
      <c r="X28" s="13"/>
      <c r="Y28"/>
      <c r="Z28"/>
      <c r="AA28" s="2"/>
      <c r="AB28" s="2"/>
      <c r="AC28"/>
      <c r="AD28"/>
      <c r="AE28"/>
      <c r="AF28"/>
      <c r="AG28"/>
      <c r="AH28"/>
      <c r="AI28"/>
      <c r="AJ28"/>
      <c r="AK28" s="2"/>
    </row>
    <row r="29" spans="1:37" ht="16.5" thickBot="1" x14ac:dyDescent="0.3">
      <c r="A29" s="103" t="s">
        <v>36</v>
      </c>
      <c r="B29" s="2"/>
      <c r="C29" s="113">
        <v>17</v>
      </c>
      <c r="D29" s="259">
        <f t="shared" ref="D29:I29" si="6">SUM(D13:D28)</f>
        <v>0</v>
      </c>
      <c r="E29" s="260">
        <f t="shared" si="6"/>
        <v>0</v>
      </c>
      <c r="F29" s="260">
        <f t="shared" si="6"/>
        <v>0</v>
      </c>
      <c r="G29" s="261">
        <f>SUM(G13:G28)</f>
        <v>0</v>
      </c>
      <c r="H29" s="262">
        <f t="shared" si="6"/>
        <v>0</v>
      </c>
      <c r="I29" s="262">
        <f t="shared" si="6"/>
        <v>0</v>
      </c>
      <c r="J29" s="262">
        <f>SUM(J13:J28)</f>
        <v>0</v>
      </c>
      <c r="K29" s="262">
        <f>SUM(K13:K28)</f>
        <v>0</v>
      </c>
      <c r="L29" s="263">
        <f>SUM(L13:L28)</f>
        <v>0</v>
      </c>
      <c r="M29" s="347" t="str">
        <f t="shared" si="2"/>
        <v>√</v>
      </c>
      <c r="N29" s="348" t="str">
        <f t="shared" si="3"/>
        <v>√</v>
      </c>
      <c r="O29" s="12"/>
      <c r="P29" s="13"/>
      <c r="Q29" s="13"/>
      <c r="R29" s="13"/>
      <c r="S29" s="13"/>
      <c r="T29" s="13"/>
      <c r="U29" s="13"/>
      <c r="V29" s="13"/>
      <c r="W29" s="13"/>
      <c r="X29" s="13"/>
      <c r="Y29"/>
      <c r="Z29"/>
      <c r="AA29" s="2"/>
      <c r="AB29" s="2"/>
      <c r="AC29"/>
      <c r="AD29"/>
      <c r="AE29"/>
      <c r="AF29"/>
      <c r="AG29"/>
      <c r="AH29"/>
      <c r="AI29"/>
      <c r="AJ29"/>
      <c r="AK29" s="2"/>
    </row>
    <row r="30" spans="1:37" ht="16.5" thickBot="1" x14ac:dyDescent="0.3">
      <c r="A30" s="103"/>
      <c r="B30" s="2"/>
      <c r="C30" s="110"/>
      <c r="D30" s="55"/>
      <c r="E30" s="58"/>
      <c r="F30" s="58"/>
      <c r="G30" s="58"/>
      <c r="H30" s="59"/>
      <c r="I30" s="60"/>
      <c r="J30" s="60"/>
      <c r="K30" s="60"/>
      <c r="L30" s="61"/>
      <c r="M30" s="347"/>
      <c r="N30" s="348"/>
      <c r="O30" s="12"/>
      <c r="P30" s="13"/>
      <c r="Q30" s="13"/>
      <c r="R30" s="13"/>
      <c r="S30" s="13"/>
      <c r="T30" s="13"/>
      <c r="U30" s="13"/>
      <c r="V30" s="13"/>
      <c r="W30" s="13"/>
      <c r="X30" s="13"/>
      <c r="Y30"/>
      <c r="Z30"/>
      <c r="AA30" s="2"/>
      <c r="AB30" s="2"/>
      <c r="AC30"/>
      <c r="AD30"/>
      <c r="AE30"/>
      <c r="AF30"/>
      <c r="AG30"/>
      <c r="AH30"/>
      <c r="AI30"/>
      <c r="AJ30"/>
      <c r="AK30" s="2"/>
    </row>
    <row r="31" spans="1:37" ht="16.5" thickBot="1" x14ac:dyDescent="0.3">
      <c r="A31" s="103" t="s">
        <v>37</v>
      </c>
      <c r="B31" s="9"/>
      <c r="C31" s="110"/>
      <c r="D31" s="264" t="str">
        <f>IF((G38+L38)=D38,"Balanced","Out of Balance")</f>
        <v>Balanced</v>
      </c>
      <c r="E31" s="357" t="str">
        <f>IF((E38+F38)=G38,"Balanced","Out of Balance")</f>
        <v>Balanced</v>
      </c>
      <c r="F31" s="358"/>
      <c r="G31" s="142"/>
      <c r="H31" s="357" t="str">
        <f>IF((H38+I38+J38+K38)=L38,"Balanced","Out of Balance")</f>
        <v>Balanced</v>
      </c>
      <c r="I31" s="358"/>
      <c r="J31" s="358"/>
      <c r="K31" s="358"/>
      <c r="L31" s="137"/>
      <c r="M31" s="347"/>
      <c r="N31" s="348"/>
      <c r="O31" s="12"/>
      <c r="P31" s="13"/>
      <c r="Q31" s="13"/>
      <c r="R31" s="13"/>
      <c r="S31" s="13"/>
      <c r="T31" s="13"/>
      <c r="U31" s="13"/>
      <c r="V31" s="13"/>
      <c r="W31" s="13"/>
      <c r="X31" s="13"/>
      <c r="Y31"/>
      <c r="Z31"/>
      <c r="AA31" s="2"/>
      <c r="AB31" s="2"/>
      <c r="AC31"/>
      <c r="AD31"/>
      <c r="AE31"/>
      <c r="AF31"/>
      <c r="AG31"/>
      <c r="AH31"/>
      <c r="AI31"/>
      <c r="AJ31"/>
      <c r="AK31" s="2"/>
    </row>
    <row r="32" spans="1:37" ht="15.75" x14ac:dyDescent="0.25">
      <c r="A32" s="110" t="s">
        <v>38</v>
      </c>
      <c r="B32" s="18"/>
      <c r="C32" s="113">
        <v>18</v>
      </c>
      <c r="D32" s="214">
        <f t="shared" ref="D32:D37" si="7">G32+L32</f>
        <v>0</v>
      </c>
      <c r="E32" s="265">
        <f>+'2022 Form I pg 3-7'!E78</f>
        <v>0</v>
      </c>
      <c r="F32" s="265">
        <f>+'2022 Form I pg 3-7'!F78</f>
        <v>0</v>
      </c>
      <c r="G32" s="214">
        <f t="shared" ref="G32:G37" si="8">SUM(E32:F32)</f>
        <v>0</v>
      </c>
      <c r="H32" s="265">
        <f>+'2022 Form I pg 3-7'!H78</f>
        <v>0</v>
      </c>
      <c r="I32" s="265">
        <f>+'2022 Form I pg 3-7'!I78</f>
        <v>0</v>
      </c>
      <c r="J32" s="265">
        <f>+'2022 Form I pg 3-7'!J78</f>
        <v>0</v>
      </c>
      <c r="K32" s="265">
        <f>+'2022 Form I pg 3-7'!K78</f>
        <v>0</v>
      </c>
      <c r="L32" s="214">
        <f t="shared" ref="L32:L37" si="9">SUM(H32:K32)</f>
        <v>0</v>
      </c>
      <c r="M32" s="347" t="str">
        <f t="shared" ref="M32:M36" si="10">IF(L32=(SUM(H32:K32)),$M$1,$M$2)</f>
        <v>√</v>
      </c>
      <c r="N32" s="348" t="str">
        <f t="shared" si="3"/>
        <v>√</v>
      </c>
      <c r="O32" s="12"/>
      <c r="P32" s="13"/>
      <c r="Q32" s="13"/>
      <c r="R32" s="13"/>
      <c r="S32" s="13"/>
      <c r="T32" s="13"/>
      <c r="U32" s="13"/>
      <c r="V32" s="13"/>
      <c r="W32" s="13"/>
      <c r="X32" s="13"/>
      <c r="Y32"/>
      <c r="Z32"/>
      <c r="AA32" s="2"/>
      <c r="AB32" s="2"/>
      <c r="AC32"/>
      <c r="AD32"/>
      <c r="AE32"/>
      <c r="AF32"/>
      <c r="AG32"/>
      <c r="AH32"/>
      <c r="AI32"/>
      <c r="AJ32"/>
      <c r="AK32" s="2"/>
    </row>
    <row r="33" spans="1:37" ht="15.75" x14ac:dyDescent="0.25">
      <c r="A33" s="110" t="s">
        <v>39</v>
      </c>
      <c r="B33" s="18"/>
      <c r="C33" s="113">
        <v>19</v>
      </c>
      <c r="D33" s="214">
        <f t="shared" si="7"/>
        <v>0</v>
      </c>
      <c r="E33" s="265">
        <f>+'2022 Form I pg 3-7'!E85</f>
        <v>0</v>
      </c>
      <c r="F33" s="265">
        <f>+'2022 Form I pg 3-7'!F85</f>
        <v>0</v>
      </c>
      <c r="G33" s="214">
        <f t="shared" si="8"/>
        <v>0</v>
      </c>
      <c r="H33" s="265">
        <f>+'2022 Form I pg 3-7'!H85</f>
        <v>0</v>
      </c>
      <c r="I33" s="265">
        <f>+'2022 Form I pg 3-7'!I85</f>
        <v>0</v>
      </c>
      <c r="J33" s="265">
        <f>+'2022 Form I pg 3-7'!J85</f>
        <v>0</v>
      </c>
      <c r="K33" s="265">
        <f>+'2022 Form I pg 3-7'!K85</f>
        <v>0</v>
      </c>
      <c r="L33" s="214">
        <f t="shared" si="9"/>
        <v>0</v>
      </c>
      <c r="M33" s="347" t="str">
        <f t="shared" si="10"/>
        <v>√</v>
      </c>
      <c r="N33" s="348" t="str">
        <f t="shared" si="3"/>
        <v>√</v>
      </c>
      <c r="O33" s="12"/>
      <c r="P33" s="13"/>
      <c r="Q33" s="13"/>
      <c r="R33" s="13"/>
      <c r="S33" s="13"/>
      <c r="T33" s="13"/>
      <c r="U33" s="13"/>
      <c r="V33" s="13"/>
      <c r="W33" s="13"/>
      <c r="X33" s="13"/>
      <c r="Y33"/>
      <c r="Z33"/>
      <c r="AA33" s="2"/>
      <c r="AB33" s="2"/>
      <c r="AC33"/>
      <c r="AD33"/>
      <c r="AE33"/>
      <c r="AF33"/>
      <c r="AG33"/>
      <c r="AH33"/>
      <c r="AI33"/>
      <c r="AJ33"/>
      <c r="AK33" s="2"/>
    </row>
    <row r="34" spans="1:37" ht="15.75" x14ac:dyDescent="0.25">
      <c r="A34" s="110" t="s">
        <v>40</v>
      </c>
      <c r="B34" s="18"/>
      <c r="C34" s="113">
        <v>20</v>
      </c>
      <c r="D34" s="214">
        <f t="shared" si="7"/>
        <v>0</v>
      </c>
      <c r="E34" s="265">
        <f>+'2022 Form I pg 3-7'!E98</f>
        <v>0</v>
      </c>
      <c r="F34" s="265">
        <f>+'2022 Form I pg 3-7'!F98</f>
        <v>0</v>
      </c>
      <c r="G34" s="214">
        <f t="shared" si="8"/>
        <v>0</v>
      </c>
      <c r="H34" s="265">
        <f>+'2022 Form I pg 3-7'!H98</f>
        <v>0</v>
      </c>
      <c r="I34" s="265">
        <f>+'2022 Form I pg 3-7'!I98</f>
        <v>0</v>
      </c>
      <c r="J34" s="265">
        <f>+'2022 Form I pg 3-7'!J98</f>
        <v>0</v>
      </c>
      <c r="K34" s="265">
        <f>+'2022 Form I pg 3-7'!K98</f>
        <v>0</v>
      </c>
      <c r="L34" s="214">
        <f t="shared" si="9"/>
        <v>0</v>
      </c>
      <c r="M34" s="347" t="str">
        <f t="shared" si="10"/>
        <v>√</v>
      </c>
      <c r="N34" s="348" t="str">
        <f t="shared" si="3"/>
        <v>√</v>
      </c>
      <c r="O34" s="12"/>
      <c r="P34" s="13"/>
      <c r="Q34" s="13"/>
      <c r="R34" s="13"/>
      <c r="S34" s="13"/>
      <c r="T34" s="13"/>
      <c r="U34" s="13"/>
      <c r="V34" s="13"/>
      <c r="W34" s="13"/>
      <c r="X34" s="13"/>
      <c r="Y34"/>
      <c r="Z34"/>
      <c r="AA34" s="2"/>
      <c r="AB34" s="2"/>
      <c r="AC34"/>
      <c r="AD34"/>
      <c r="AE34"/>
      <c r="AF34"/>
      <c r="AG34"/>
      <c r="AH34"/>
      <c r="AI34"/>
      <c r="AJ34"/>
      <c r="AK34" s="2"/>
    </row>
    <row r="35" spans="1:37" ht="15.75" x14ac:dyDescent="0.25">
      <c r="A35" s="110" t="s">
        <v>41</v>
      </c>
      <c r="B35" s="18"/>
      <c r="C35" s="113">
        <v>21</v>
      </c>
      <c r="D35" s="214">
        <f t="shared" si="7"/>
        <v>0</v>
      </c>
      <c r="E35" s="265">
        <f>+'2022 Form I pg 3-7'!E121</f>
        <v>0</v>
      </c>
      <c r="F35" s="265">
        <f>+'2022 Form I pg 3-7'!F121</f>
        <v>0</v>
      </c>
      <c r="G35" s="214">
        <f t="shared" si="8"/>
        <v>0</v>
      </c>
      <c r="H35" s="265">
        <f>+'2022 Form I pg 3-7'!H121</f>
        <v>0</v>
      </c>
      <c r="I35" s="265">
        <f>+'2022 Form I pg 3-7'!I121</f>
        <v>0</v>
      </c>
      <c r="J35" s="265">
        <f>+'2022 Form I pg 3-7'!J121</f>
        <v>0</v>
      </c>
      <c r="K35" s="265">
        <f>+'2022 Form I pg 3-7'!K121</f>
        <v>0</v>
      </c>
      <c r="L35" s="214">
        <f t="shared" si="9"/>
        <v>0</v>
      </c>
      <c r="M35" s="347" t="str">
        <f t="shared" si="10"/>
        <v>√</v>
      </c>
      <c r="N35" s="348" t="str">
        <f t="shared" si="3"/>
        <v>√</v>
      </c>
      <c r="O35" s="12"/>
      <c r="P35" s="13"/>
      <c r="Q35" s="13"/>
      <c r="R35" s="13"/>
      <c r="S35" s="13"/>
      <c r="T35" s="13"/>
      <c r="U35" s="13"/>
      <c r="V35" s="13"/>
      <c r="W35" s="13"/>
      <c r="X35" s="13"/>
      <c r="Y35"/>
      <c r="Z35"/>
      <c r="AA35" s="2"/>
      <c r="AB35" s="2"/>
      <c r="AC35"/>
      <c r="AD35"/>
      <c r="AE35"/>
      <c r="AF35"/>
      <c r="AG35"/>
      <c r="AH35"/>
      <c r="AI35"/>
      <c r="AJ35"/>
      <c r="AK35" s="2"/>
    </row>
    <row r="36" spans="1:37" ht="15.75" x14ac:dyDescent="0.25">
      <c r="A36" s="110" t="s">
        <v>42</v>
      </c>
      <c r="B36" s="18"/>
      <c r="C36" s="113">
        <v>22</v>
      </c>
      <c r="D36" s="214">
        <f t="shared" si="7"/>
        <v>0</v>
      </c>
      <c r="E36" s="265">
        <f>+'2022 Form I pg 3-7'!E126</f>
        <v>0</v>
      </c>
      <c r="F36" s="265">
        <f>+'2022 Form I pg 3-7'!F126</f>
        <v>0</v>
      </c>
      <c r="G36" s="214">
        <f t="shared" si="8"/>
        <v>0</v>
      </c>
      <c r="H36" s="265">
        <f>+'2022 Form I pg 3-7'!H126</f>
        <v>0</v>
      </c>
      <c r="I36" s="265">
        <f>+'2022 Form I pg 3-7'!I126</f>
        <v>0</v>
      </c>
      <c r="J36" s="265">
        <f>+'2022 Form I pg 3-7'!J126</f>
        <v>0</v>
      </c>
      <c r="K36" s="265">
        <f>+'2022 Form I pg 3-7'!K126</f>
        <v>0</v>
      </c>
      <c r="L36" s="214">
        <f t="shared" si="9"/>
        <v>0</v>
      </c>
      <c r="M36" s="347" t="str">
        <f t="shared" si="10"/>
        <v>√</v>
      </c>
      <c r="N36" s="348" t="str">
        <f t="shared" si="3"/>
        <v>√</v>
      </c>
      <c r="O36" s="12"/>
      <c r="P36" s="13"/>
      <c r="Q36" s="13"/>
      <c r="R36" s="13"/>
      <c r="S36" s="13"/>
      <c r="T36" s="13"/>
      <c r="U36" s="13"/>
      <c r="V36" s="13"/>
      <c r="W36" s="13"/>
      <c r="X36" s="13"/>
      <c r="Y36"/>
      <c r="Z36"/>
      <c r="AA36" s="2"/>
      <c r="AB36" s="2"/>
      <c r="AC36"/>
      <c r="AD36"/>
      <c r="AE36"/>
      <c r="AF36"/>
      <c r="AG36"/>
      <c r="AH36"/>
      <c r="AI36"/>
      <c r="AJ36"/>
      <c r="AK36" s="2"/>
    </row>
    <row r="37" spans="1:37" ht="16.5" thickBot="1" x14ac:dyDescent="0.3">
      <c r="A37" s="110" t="s">
        <v>43</v>
      </c>
      <c r="B37" s="18"/>
      <c r="C37" s="113">
        <v>23</v>
      </c>
      <c r="D37" s="258">
        <f t="shared" si="7"/>
        <v>0</v>
      </c>
      <c r="E37" s="265">
        <f>+'2022 Form I pg 3-7'!E132</f>
        <v>0</v>
      </c>
      <c r="F37" s="265">
        <f>+'2022 Form I pg 3-7'!F132</f>
        <v>0</v>
      </c>
      <c r="G37" s="258">
        <f t="shared" si="8"/>
        <v>0</v>
      </c>
      <c r="H37" s="265">
        <f>+'2022 Form I pg 3-7'!H132</f>
        <v>0</v>
      </c>
      <c r="I37" s="265">
        <f>+'2022 Form I pg 3-7'!I132</f>
        <v>0</v>
      </c>
      <c r="J37" s="265">
        <f>+'2022 Form I pg 3-7'!J132</f>
        <v>0</v>
      </c>
      <c r="K37" s="265">
        <f>+'2022 Form I pg 3-7'!K132</f>
        <v>0</v>
      </c>
      <c r="L37" s="214">
        <f t="shared" si="9"/>
        <v>0</v>
      </c>
      <c r="M37" s="347" t="str">
        <f>IF(L33=(SUM(H33:K33)),$M$1,$M$2)</f>
        <v>√</v>
      </c>
      <c r="N37" s="348" t="str">
        <f t="shared" si="3"/>
        <v>√</v>
      </c>
      <c r="O37" s="12"/>
      <c r="P37" s="13"/>
      <c r="Q37" s="13"/>
      <c r="R37" s="13"/>
      <c r="S37" s="13"/>
      <c r="T37" s="13"/>
      <c r="U37" s="13"/>
      <c r="V37" s="13"/>
      <c r="W37" s="13"/>
      <c r="X37" s="13"/>
      <c r="Y37"/>
      <c r="Z37"/>
      <c r="AA37" s="2"/>
      <c r="AB37" s="2"/>
      <c r="AC37"/>
      <c r="AD37"/>
      <c r="AE37"/>
      <c r="AF37"/>
      <c r="AG37"/>
      <c r="AH37"/>
      <c r="AI37"/>
      <c r="AJ37"/>
      <c r="AK37" s="2"/>
    </row>
    <row r="38" spans="1:37" ht="16.5" thickBot="1" x14ac:dyDescent="0.3">
      <c r="A38" s="103" t="s">
        <v>44</v>
      </c>
      <c r="B38" s="18"/>
      <c r="C38" s="113">
        <v>24</v>
      </c>
      <c r="D38" s="266">
        <f t="shared" ref="D38:L38" si="11">SUM(D32:D37)</f>
        <v>0</v>
      </c>
      <c r="E38" s="267">
        <f t="shared" si="11"/>
        <v>0</v>
      </c>
      <c r="F38" s="260">
        <f t="shared" si="11"/>
        <v>0</v>
      </c>
      <c r="G38" s="261">
        <f t="shared" si="11"/>
        <v>0</v>
      </c>
      <c r="H38" s="262">
        <f t="shared" si="11"/>
        <v>0</v>
      </c>
      <c r="I38" s="262">
        <f t="shared" si="11"/>
        <v>0</v>
      </c>
      <c r="J38" s="262">
        <f t="shared" si="11"/>
        <v>0</v>
      </c>
      <c r="K38" s="262">
        <f t="shared" si="11"/>
        <v>0</v>
      </c>
      <c r="L38" s="263">
        <f t="shared" si="11"/>
        <v>0</v>
      </c>
      <c r="M38" s="347" t="str">
        <f t="shared" ref="M38" si="12">IF(L34=(SUM(H34:K34)),$M$1,$M$2)</f>
        <v>√</v>
      </c>
      <c r="N38" s="348" t="str">
        <f t="shared" si="3"/>
        <v>√</v>
      </c>
      <c r="O38" s="12"/>
      <c r="P38" s="13"/>
      <c r="Q38" s="13"/>
      <c r="R38" s="13"/>
      <c r="S38" s="13"/>
      <c r="T38" s="13"/>
      <c r="U38" s="13"/>
      <c r="V38" s="13"/>
      <c r="W38" s="13"/>
      <c r="X38" s="13"/>
      <c r="Y38"/>
      <c r="Z38"/>
      <c r="AA38" s="2"/>
      <c r="AB38" s="2"/>
      <c r="AC38"/>
      <c r="AD38"/>
      <c r="AE38"/>
      <c r="AF38"/>
      <c r="AG38"/>
      <c r="AH38"/>
      <c r="AI38"/>
      <c r="AJ38"/>
      <c r="AK38" s="2"/>
    </row>
    <row r="39" spans="1:37" ht="16.5" thickBot="1" x14ac:dyDescent="0.3">
      <c r="A39" s="103"/>
      <c r="B39" s="2"/>
      <c r="C39" s="110"/>
      <c r="D39" s="55"/>
      <c r="E39" s="58"/>
      <c r="F39" s="58"/>
      <c r="G39" s="58"/>
      <c r="H39" s="59"/>
      <c r="I39" s="60"/>
      <c r="J39" s="60"/>
      <c r="K39" s="60"/>
      <c r="L39" s="61"/>
      <c r="M39" s="347"/>
      <c r="N39" s="348"/>
      <c r="O39" s="12"/>
      <c r="P39" s="13"/>
      <c r="Q39" s="13"/>
      <c r="R39" s="13"/>
      <c r="S39" s="13"/>
      <c r="T39" s="13"/>
      <c r="U39" s="13"/>
      <c r="V39" s="13"/>
      <c r="W39" s="13"/>
      <c r="X39" s="13"/>
      <c r="Y39"/>
      <c r="Z39"/>
      <c r="AA39" s="2"/>
      <c r="AB39" s="2"/>
      <c r="AC39"/>
      <c r="AD39"/>
      <c r="AE39"/>
      <c r="AF39"/>
      <c r="AG39"/>
      <c r="AH39"/>
      <c r="AI39"/>
      <c r="AJ39"/>
      <c r="AK39" s="2"/>
    </row>
    <row r="40" spans="1:37" ht="16.5" thickBot="1" x14ac:dyDescent="0.3">
      <c r="A40" s="103" t="s">
        <v>45</v>
      </c>
      <c r="B40" s="18"/>
      <c r="C40" s="110"/>
      <c r="D40" s="264" t="str">
        <f>IF((G46+L46)=D46,"Balanced","Out of Balance")</f>
        <v>Balanced</v>
      </c>
      <c r="E40" s="357" t="str">
        <f>IF((E46+F46)=G46,"Balanced","Out of Balance")</f>
        <v>Balanced</v>
      </c>
      <c r="F40" s="358"/>
      <c r="G40" s="142"/>
      <c r="H40" s="357" t="str">
        <f>IF((H46+I46+J46+K46)=L46,"Balanced","Out of Balance")</f>
        <v>Balanced</v>
      </c>
      <c r="I40" s="358"/>
      <c r="J40" s="358"/>
      <c r="K40" s="358"/>
      <c r="L40" s="137"/>
      <c r="M40" s="347"/>
      <c r="N40" s="348"/>
      <c r="O40" s="12"/>
      <c r="P40" s="13"/>
      <c r="Q40" s="13"/>
      <c r="R40" s="13"/>
      <c r="S40" s="13"/>
      <c r="T40" s="13"/>
      <c r="U40" s="13"/>
      <c r="V40" s="13"/>
      <c r="W40" s="13"/>
      <c r="X40" s="13"/>
      <c r="Y40"/>
      <c r="Z40"/>
      <c r="AA40" s="2"/>
      <c r="AB40" s="2"/>
      <c r="AC40"/>
      <c r="AD40"/>
      <c r="AE40"/>
      <c r="AF40"/>
      <c r="AG40"/>
      <c r="AH40"/>
      <c r="AI40"/>
      <c r="AJ40"/>
      <c r="AK40" s="2"/>
    </row>
    <row r="41" spans="1:37" ht="15.75" x14ac:dyDescent="0.25">
      <c r="A41" s="110" t="s">
        <v>46</v>
      </c>
      <c r="B41" s="2"/>
      <c r="C41" s="113">
        <v>25</v>
      </c>
      <c r="D41" s="214">
        <f>G41+L41</f>
        <v>0</v>
      </c>
      <c r="E41" s="265">
        <f>+'2022 Form I pg 3-7'!E144</f>
        <v>0</v>
      </c>
      <c r="F41" s="265">
        <f>+'2022 Form I pg 3-7'!F144</f>
        <v>0</v>
      </c>
      <c r="G41" s="214">
        <f>SUM(E41:F41)</f>
        <v>0</v>
      </c>
      <c r="H41" s="265">
        <f>+'2022 Form I pg 3-7'!H144</f>
        <v>0</v>
      </c>
      <c r="I41" s="265">
        <f>+'2022 Form I pg 3-7'!I144</f>
        <v>0</v>
      </c>
      <c r="J41" s="265">
        <f>+'2022 Form I pg 3-7'!J144</f>
        <v>0</v>
      </c>
      <c r="K41" s="265">
        <f>+'2022 Form I pg 3-7'!K144</f>
        <v>0</v>
      </c>
      <c r="L41" s="214">
        <f>SUM(H41:K41)</f>
        <v>0</v>
      </c>
      <c r="M41" s="347" t="str">
        <f>IF(L37=(SUM(H37:K37)),$M$1,$M$2)</f>
        <v>√</v>
      </c>
      <c r="N41" s="348" t="str">
        <f t="shared" si="3"/>
        <v>√</v>
      </c>
      <c r="O41" s="12"/>
      <c r="P41" s="13"/>
      <c r="Q41" s="13"/>
      <c r="R41" s="13"/>
      <c r="S41" s="13"/>
      <c r="T41" s="13"/>
      <c r="U41" s="13"/>
      <c r="V41" s="13"/>
      <c r="W41" s="13"/>
      <c r="X41" s="13"/>
      <c r="Y41"/>
      <c r="Z41"/>
      <c r="AA41" s="2"/>
      <c r="AB41" s="2"/>
      <c r="AC41"/>
      <c r="AD41"/>
      <c r="AE41"/>
      <c r="AF41"/>
      <c r="AG41"/>
      <c r="AH41"/>
      <c r="AI41"/>
      <c r="AJ41"/>
      <c r="AK41" s="2"/>
    </row>
    <row r="42" spans="1:37" ht="15.75" x14ac:dyDescent="0.25">
      <c r="A42" s="110" t="s">
        <v>47</v>
      </c>
      <c r="B42" s="2"/>
      <c r="C42" s="113">
        <v>26</v>
      </c>
      <c r="D42" s="214">
        <f>(G42+L42)</f>
        <v>0</v>
      </c>
      <c r="E42" s="265">
        <f>+'2022 Form I pg 3-7'!E152</f>
        <v>0</v>
      </c>
      <c r="F42" s="265">
        <f>+'2022 Form I pg 3-7'!F152</f>
        <v>0</v>
      </c>
      <c r="G42" s="214">
        <f>SUM(E42:F42)</f>
        <v>0</v>
      </c>
      <c r="H42" s="265">
        <f>+'2022 Form I pg 3-7'!H152</f>
        <v>0</v>
      </c>
      <c r="I42" s="265">
        <f>+'2022 Form I pg 3-7'!I152</f>
        <v>0</v>
      </c>
      <c r="J42" s="265">
        <f>+'2022 Form I pg 3-7'!J152</f>
        <v>0</v>
      </c>
      <c r="K42" s="265">
        <f>+'2022 Form I pg 3-7'!K152</f>
        <v>0</v>
      </c>
      <c r="L42" s="214">
        <f>SUM(H42:K42)</f>
        <v>0</v>
      </c>
      <c r="M42" s="347" t="str">
        <f t="shared" ref="M42:M46" si="13">IF(L38=(SUM(H38:K38)),$M$1,$M$2)</f>
        <v>√</v>
      </c>
      <c r="N42" s="348" t="str">
        <f t="shared" si="3"/>
        <v>√</v>
      </c>
      <c r="O42" s="12"/>
      <c r="P42" s="13"/>
      <c r="Q42" s="13"/>
      <c r="R42" s="13"/>
      <c r="S42" s="13"/>
      <c r="T42" s="13"/>
      <c r="U42" s="13"/>
      <c r="V42" s="13"/>
      <c r="W42" s="13"/>
      <c r="X42" s="13"/>
      <c r="Y42"/>
      <c r="Z42"/>
      <c r="AA42" s="2"/>
      <c r="AB42" s="2"/>
      <c r="AC42"/>
      <c r="AD42"/>
      <c r="AE42"/>
      <c r="AF42"/>
      <c r="AG42"/>
      <c r="AH42"/>
      <c r="AI42"/>
      <c r="AJ42"/>
      <c r="AK42" s="2"/>
    </row>
    <row r="43" spans="1:37" ht="15.75" x14ac:dyDescent="0.25">
      <c r="A43" s="110" t="s">
        <v>48</v>
      </c>
      <c r="B43" s="2"/>
      <c r="C43" s="113">
        <v>27</v>
      </c>
      <c r="D43" s="214">
        <f>(G43+L43)</f>
        <v>0</v>
      </c>
      <c r="E43" s="265">
        <f>+'2022 Form I pg 3-7'!E158</f>
        <v>0</v>
      </c>
      <c r="F43" s="265">
        <f>+'2022 Form I pg 3-7'!F158</f>
        <v>0</v>
      </c>
      <c r="G43" s="214">
        <f>SUM(E43:F43)</f>
        <v>0</v>
      </c>
      <c r="H43" s="265">
        <f>+'2022 Form I pg 3-7'!H158</f>
        <v>0</v>
      </c>
      <c r="I43" s="265">
        <f>+'2022 Form I pg 3-7'!I158</f>
        <v>0</v>
      </c>
      <c r="J43" s="265">
        <f>+'2022 Form I pg 3-7'!J158</f>
        <v>0</v>
      </c>
      <c r="K43" s="265">
        <f>+'2022 Form I pg 3-7'!K158</f>
        <v>0</v>
      </c>
      <c r="L43" s="214">
        <f>SUM(H43:K43)</f>
        <v>0</v>
      </c>
      <c r="M43" s="347" t="str">
        <f t="shared" si="13"/>
        <v>√</v>
      </c>
      <c r="N43" s="348" t="str">
        <f t="shared" si="3"/>
        <v>√</v>
      </c>
      <c r="O43" s="12"/>
      <c r="P43" s="13"/>
      <c r="Q43" s="13"/>
      <c r="R43" s="13"/>
      <c r="S43" s="13"/>
      <c r="T43" s="13"/>
      <c r="U43" s="13"/>
      <c r="V43" s="13"/>
      <c r="W43" s="13"/>
      <c r="X43" s="13"/>
      <c r="Y43"/>
      <c r="Z43"/>
      <c r="AA43" s="2"/>
      <c r="AB43" s="2"/>
      <c r="AC43"/>
      <c r="AD43"/>
      <c r="AE43"/>
      <c r="AF43"/>
      <c r="AG43"/>
      <c r="AH43"/>
      <c r="AI43"/>
      <c r="AJ43"/>
      <c r="AK43" s="2"/>
    </row>
    <row r="44" spans="1:37" ht="15.75" x14ac:dyDescent="0.25">
      <c r="A44" s="110" t="s">
        <v>49</v>
      </c>
      <c r="B44" s="2"/>
      <c r="C44" s="113">
        <v>28</v>
      </c>
      <c r="D44" s="214">
        <f>IF('Cover Page'!A18=TRUE,0,(G44+L44))</f>
        <v>0</v>
      </c>
      <c r="E44" s="31">
        <v>0</v>
      </c>
      <c r="F44" s="31">
        <v>0</v>
      </c>
      <c r="G44" s="214">
        <f>SUM(E44:F44)</f>
        <v>0</v>
      </c>
      <c r="H44" s="31">
        <v>0</v>
      </c>
      <c r="I44" s="31">
        <v>0</v>
      </c>
      <c r="J44" s="31">
        <v>0</v>
      </c>
      <c r="K44" s="31">
        <v>0</v>
      </c>
      <c r="L44" s="214">
        <f>SUM(H44:K44)</f>
        <v>0</v>
      </c>
      <c r="M44" s="347" t="str">
        <f t="shared" si="13"/>
        <v>√</v>
      </c>
      <c r="N44" s="348" t="str">
        <f t="shared" si="3"/>
        <v>√</v>
      </c>
      <c r="O44" s="12"/>
      <c r="P44" s="13"/>
      <c r="Q44" s="13"/>
      <c r="R44" s="13"/>
      <c r="S44" s="13"/>
      <c r="T44" s="13"/>
      <c r="U44" s="13"/>
      <c r="V44" s="13"/>
      <c r="W44" s="13"/>
      <c r="X44" s="13"/>
      <c r="Y44"/>
      <c r="Z44"/>
      <c r="AA44" s="2"/>
      <c r="AB44" s="2"/>
      <c r="AC44"/>
      <c r="AD44"/>
      <c r="AE44"/>
      <c r="AF44"/>
      <c r="AG44"/>
      <c r="AH44"/>
      <c r="AI44"/>
      <c r="AJ44"/>
      <c r="AK44" s="2"/>
    </row>
    <row r="45" spans="1:37" ht="16.5" thickBot="1" x14ac:dyDescent="0.3">
      <c r="A45" s="110" t="s">
        <v>50</v>
      </c>
      <c r="B45" s="2"/>
      <c r="C45" s="113">
        <v>29</v>
      </c>
      <c r="D45" s="258">
        <f>G45+L45</f>
        <v>0</v>
      </c>
      <c r="E45" s="31">
        <v>0</v>
      </c>
      <c r="F45" s="31">
        <v>0</v>
      </c>
      <c r="G45" s="258">
        <f>SUM(E45:F45)</f>
        <v>0</v>
      </c>
      <c r="H45" s="31">
        <v>0</v>
      </c>
      <c r="I45" s="31">
        <v>0</v>
      </c>
      <c r="J45" s="31">
        <v>0</v>
      </c>
      <c r="K45" s="31">
        <v>0</v>
      </c>
      <c r="L45" s="214">
        <f>SUM(H45:K45)</f>
        <v>0</v>
      </c>
      <c r="M45" s="347" t="str">
        <f t="shared" si="13"/>
        <v>√</v>
      </c>
      <c r="N45" s="348" t="str">
        <f t="shared" si="3"/>
        <v>√</v>
      </c>
      <c r="O45" s="12"/>
      <c r="P45" s="13"/>
      <c r="Q45" s="13"/>
      <c r="R45" s="13"/>
      <c r="S45" s="13"/>
      <c r="T45" s="13"/>
      <c r="U45" s="13"/>
      <c r="V45" s="13"/>
      <c r="W45" s="13"/>
      <c r="X45" s="13"/>
      <c r="Y45"/>
      <c r="Z45"/>
      <c r="AA45" s="2"/>
      <c r="AB45" s="2"/>
      <c r="AC45"/>
      <c r="AD45"/>
      <c r="AE45"/>
      <c r="AF45"/>
      <c r="AG45"/>
      <c r="AH45"/>
      <c r="AI45"/>
      <c r="AJ45"/>
      <c r="AK45" s="2"/>
    </row>
    <row r="46" spans="1:37" ht="16.5" thickBot="1" x14ac:dyDescent="0.3">
      <c r="A46" s="103" t="s">
        <v>51</v>
      </c>
      <c r="B46" s="2"/>
      <c r="C46" s="113">
        <v>30</v>
      </c>
      <c r="D46" s="268">
        <f t="shared" ref="D46:L46" si="14">SUM(D41:D45)</f>
        <v>0</v>
      </c>
      <c r="E46" s="262">
        <f t="shared" si="14"/>
        <v>0</v>
      </c>
      <c r="F46" s="262">
        <f t="shared" si="14"/>
        <v>0</v>
      </c>
      <c r="G46" s="263">
        <f t="shared" si="14"/>
        <v>0</v>
      </c>
      <c r="H46" s="262">
        <f t="shared" si="14"/>
        <v>0</v>
      </c>
      <c r="I46" s="262">
        <f t="shared" si="14"/>
        <v>0</v>
      </c>
      <c r="J46" s="262">
        <f t="shared" si="14"/>
        <v>0</v>
      </c>
      <c r="K46" s="262">
        <f t="shared" si="14"/>
        <v>0</v>
      </c>
      <c r="L46" s="263">
        <f t="shared" si="14"/>
        <v>0</v>
      </c>
      <c r="M46" s="347" t="str">
        <f t="shared" si="13"/>
        <v>√</v>
      </c>
      <c r="N46" s="348" t="str">
        <f t="shared" si="3"/>
        <v>√</v>
      </c>
      <c r="O46" s="12"/>
      <c r="P46" s="13"/>
      <c r="Q46" s="13"/>
      <c r="R46" s="13"/>
      <c r="S46" s="13"/>
      <c r="T46" s="13"/>
      <c r="U46" s="13"/>
      <c r="V46" s="13"/>
      <c r="W46" s="13"/>
      <c r="X46" s="13"/>
      <c r="Y46"/>
      <c r="Z46"/>
      <c r="AA46" s="2"/>
      <c r="AB46" s="2"/>
      <c r="AC46"/>
      <c r="AD46"/>
      <c r="AE46"/>
      <c r="AF46"/>
      <c r="AG46"/>
      <c r="AH46"/>
      <c r="AI46"/>
      <c r="AJ46"/>
      <c r="AK46" s="2"/>
    </row>
    <row r="47" spans="1:37" ht="16.5" thickBot="1" x14ac:dyDescent="0.3">
      <c r="A47" s="103"/>
      <c r="B47" s="2"/>
      <c r="C47" s="110"/>
      <c r="D47" s="63"/>
      <c r="E47" s="64"/>
      <c r="F47" s="64"/>
      <c r="G47" s="63"/>
      <c r="H47" s="60"/>
      <c r="I47" s="60"/>
      <c r="J47" s="60"/>
      <c r="K47" s="60"/>
      <c r="L47" s="61"/>
      <c r="M47" s="347"/>
      <c r="N47" s="348"/>
      <c r="O47" s="12"/>
      <c r="P47" s="13"/>
      <c r="Q47" s="13"/>
      <c r="R47" s="13"/>
      <c r="S47" s="13"/>
      <c r="T47" s="13"/>
      <c r="U47" s="13"/>
      <c r="V47" s="13"/>
      <c r="W47" s="13"/>
      <c r="X47" s="13"/>
      <c r="Y47"/>
      <c r="Z47"/>
      <c r="AA47" s="2"/>
      <c r="AB47" s="2"/>
      <c r="AC47"/>
      <c r="AD47"/>
      <c r="AE47"/>
      <c r="AF47"/>
      <c r="AG47"/>
      <c r="AH47"/>
      <c r="AI47"/>
      <c r="AJ47"/>
      <c r="AK47" s="2"/>
    </row>
    <row r="48" spans="1:37" ht="16.5" thickBot="1" x14ac:dyDescent="0.3">
      <c r="A48" s="167" t="s">
        <v>52</v>
      </c>
      <c r="B48" s="168"/>
      <c r="C48" s="169">
        <v>31</v>
      </c>
      <c r="D48" s="259">
        <f t="shared" ref="D48:L48" si="15">D29-D38-D46</f>
        <v>0</v>
      </c>
      <c r="E48" s="266">
        <f t="shared" si="15"/>
        <v>0</v>
      </c>
      <c r="F48" s="266">
        <f t="shared" si="15"/>
        <v>0</v>
      </c>
      <c r="G48" s="259">
        <f t="shared" si="15"/>
        <v>0</v>
      </c>
      <c r="H48" s="260">
        <f t="shared" si="15"/>
        <v>0</v>
      </c>
      <c r="I48" s="260">
        <f t="shared" si="15"/>
        <v>0</v>
      </c>
      <c r="J48" s="260">
        <f t="shared" si="15"/>
        <v>0</v>
      </c>
      <c r="K48" s="260">
        <f t="shared" si="15"/>
        <v>0</v>
      </c>
      <c r="L48" s="261">
        <f t="shared" si="15"/>
        <v>0</v>
      </c>
      <c r="M48" s="347" t="str">
        <f t="shared" ref="M48" si="16">IF(L44=(SUM(H44:K44)),$M$1,$M$2)</f>
        <v>√</v>
      </c>
      <c r="N48" s="348" t="str">
        <f t="shared" si="3"/>
        <v>√</v>
      </c>
      <c r="O48" s="12"/>
      <c r="P48" s="14"/>
      <c r="Q48" s="14"/>
      <c r="R48" s="14"/>
      <c r="S48" s="14"/>
      <c r="T48" s="14"/>
      <c r="U48" s="13"/>
      <c r="V48" s="13"/>
      <c r="W48" s="13"/>
      <c r="X48" s="13"/>
      <c r="Y48"/>
      <c r="Z48"/>
      <c r="AA48" s="2"/>
      <c r="AB48" s="2"/>
      <c r="AC48"/>
      <c r="AD48"/>
      <c r="AE48"/>
      <c r="AF48"/>
      <c r="AG48"/>
      <c r="AH48"/>
      <c r="AI48"/>
      <c r="AJ48"/>
      <c r="AK48" s="2"/>
    </row>
    <row r="49" spans="1:37" ht="16.5" thickBot="1" x14ac:dyDescent="0.3">
      <c r="A49" s="1"/>
      <c r="B49" s="2"/>
      <c r="C49" s="2"/>
      <c r="D49" s="58"/>
      <c r="E49" s="58"/>
      <c r="F49" s="58"/>
      <c r="G49" s="58"/>
      <c r="H49" s="58"/>
      <c r="I49" s="58"/>
      <c r="J49" s="58"/>
      <c r="K49" s="58"/>
      <c r="L49" s="58"/>
      <c r="M49" s="349"/>
      <c r="N49" s="348"/>
      <c r="O49" s="12"/>
      <c r="P49" s="13"/>
      <c r="Q49" s="13"/>
      <c r="R49" s="13"/>
      <c r="S49" s="13"/>
      <c r="T49" s="13"/>
      <c r="U49" s="13"/>
      <c r="V49" s="13"/>
      <c r="W49" s="13"/>
      <c r="X49" s="13"/>
      <c r="Y49"/>
      <c r="Z49"/>
      <c r="AA49" s="2"/>
      <c r="AB49" s="2"/>
      <c r="AC49"/>
      <c r="AD49"/>
      <c r="AE49"/>
      <c r="AF49"/>
      <c r="AG49"/>
      <c r="AH49"/>
      <c r="AI49"/>
      <c r="AJ49"/>
      <c r="AK49" s="2"/>
    </row>
    <row r="50" spans="1:37" ht="18.75" thickBot="1" x14ac:dyDescent="0.3">
      <c r="A50" s="170" t="s">
        <v>53</v>
      </c>
      <c r="B50" s="171"/>
      <c r="C50" s="171"/>
      <c r="D50" s="64" t="s">
        <v>54</v>
      </c>
      <c r="E50" s="64"/>
      <c r="F50" s="64"/>
      <c r="G50" s="64"/>
      <c r="H50" s="64"/>
      <c r="I50" s="64"/>
      <c r="J50" s="64"/>
      <c r="K50" s="64"/>
      <c r="L50" s="63"/>
      <c r="M50" s="349"/>
      <c r="N50" s="348"/>
      <c r="O50" s="12"/>
      <c r="P50" s="13"/>
      <c r="Q50" s="13"/>
      <c r="R50" s="13"/>
      <c r="S50" s="13"/>
      <c r="T50" s="13"/>
      <c r="U50" s="13"/>
      <c r="V50" s="13"/>
      <c r="W50" s="13"/>
      <c r="X50" s="13"/>
      <c r="Y50"/>
      <c r="Z50"/>
      <c r="AA50" s="2"/>
      <c r="AB50" s="2"/>
      <c r="AC50"/>
      <c r="AD50"/>
      <c r="AE50"/>
      <c r="AF50"/>
      <c r="AG50"/>
      <c r="AH50"/>
      <c r="AI50"/>
      <c r="AJ50"/>
      <c r="AK50" s="2"/>
    </row>
    <row r="51" spans="1:37" ht="18.75" thickBot="1" x14ac:dyDescent="0.3">
      <c r="A51" s="170" t="s">
        <v>210</v>
      </c>
      <c r="B51" s="164"/>
      <c r="C51" s="164"/>
      <c r="D51" s="65"/>
      <c r="E51" s="65"/>
      <c r="F51" s="65"/>
      <c r="G51" s="65"/>
      <c r="H51" s="65"/>
      <c r="I51" s="65"/>
      <c r="J51" s="65"/>
      <c r="K51" s="65"/>
      <c r="L51" s="65"/>
      <c r="M51" s="349"/>
      <c r="N51" s="348"/>
      <c r="O51" s="12"/>
      <c r="P51" s="13"/>
      <c r="Q51" s="13"/>
      <c r="R51" s="13"/>
      <c r="S51" s="13"/>
      <c r="T51" s="13"/>
      <c r="U51" s="13"/>
      <c r="V51" s="13"/>
      <c r="W51" s="13"/>
      <c r="X51" s="13"/>
      <c r="Y51"/>
      <c r="Z51"/>
      <c r="AA51" s="2"/>
      <c r="AB51" s="2"/>
      <c r="AC51"/>
      <c r="AD51"/>
      <c r="AE51"/>
      <c r="AF51"/>
      <c r="AG51"/>
      <c r="AH51"/>
      <c r="AI51"/>
      <c r="AJ51"/>
      <c r="AK51" s="2"/>
    </row>
    <row r="52" spans="1:37" ht="16.5" thickBot="1" x14ac:dyDescent="0.3">
      <c r="A52" s="103" t="s">
        <v>55</v>
      </c>
      <c r="B52" s="172"/>
      <c r="C52" s="172"/>
      <c r="D52" s="264" t="str">
        <f>IF((G60+L60)=D60,"Balanced","Out of Balance")</f>
        <v>Balanced</v>
      </c>
      <c r="E52" s="357" t="str">
        <f>IF((E60+F60)=G60,"Balanced","Out of Balance")</f>
        <v>Balanced</v>
      </c>
      <c r="F52" s="358"/>
      <c r="G52" s="142"/>
      <c r="H52" s="357" t="str">
        <f>IF((H60+I60+J60+K60)=L60,"Balanced","Out of Balance")</f>
        <v>Balanced</v>
      </c>
      <c r="I52" s="358"/>
      <c r="J52" s="358"/>
      <c r="K52" s="358"/>
      <c r="L52" s="137"/>
      <c r="M52" s="347"/>
      <c r="N52" s="348"/>
      <c r="O52" s="12"/>
      <c r="P52" s="14"/>
      <c r="Q52" s="14"/>
      <c r="R52" s="14"/>
      <c r="S52" s="14"/>
      <c r="T52" s="14"/>
      <c r="U52" s="13"/>
      <c r="V52" s="13"/>
      <c r="W52" s="13"/>
      <c r="X52" s="13"/>
      <c r="Y52"/>
      <c r="Z52"/>
      <c r="AA52" s="2"/>
      <c r="AB52" s="2"/>
      <c r="AC52"/>
      <c r="AD52"/>
      <c r="AE52"/>
      <c r="AF52"/>
      <c r="AG52"/>
      <c r="AH52"/>
      <c r="AI52"/>
      <c r="AJ52"/>
      <c r="AK52" s="2"/>
    </row>
    <row r="53" spans="1:37" ht="15.75" x14ac:dyDescent="0.25">
      <c r="A53" s="110" t="s">
        <v>56</v>
      </c>
      <c r="B53" s="173"/>
      <c r="C53" s="174">
        <v>1</v>
      </c>
      <c r="D53" s="214">
        <f t="shared" ref="D53:D59" si="17">G53+L53</f>
        <v>0</v>
      </c>
      <c r="E53" s="265">
        <f>+'2022 Form I pg 3-7'!E51</f>
        <v>0</v>
      </c>
      <c r="F53" s="265">
        <f>+'2022 Form I pg 3-7'!F51</f>
        <v>0</v>
      </c>
      <c r="G53" s="214">
        <f t="shared" ref="G53:G58" si="18">SUM(E53:F53)</f>
        <v>0</v>
      </c>
      <c r="H53" s="265">
        <f>+'2022 Form I pg 3-7'!H51</f>
        <v>0</v>
      </c>
      <c r="I53" s="265">
        <f>+'2022 Form I pg 3-7'!I51</f>
        <v>0</v>
      </c>
      <c r="J53" s="265">
        <f>+'2022 Form I pg 3-7'!J51</f>
        <v>0</v>
      </c>
      <c r="K53" s="265">
        <f>+'2022 Form I pg 3-7'!K51</f>
        <v>0</v>
      </c>
      <c r="L53" s="214">
        <f t="shared" ref="L53:L58" si="19">SUM(H53:K53)</f>
        <v>0</v>
      </c>
      <c r="M53" s="347" t="str">
        <f t="shared" ref="M53:M59" si="20">IF(L49=(SUM(H49:K49)),$M$1,$M$2)</f>
        <v>√</v>
      </c>
      <c r="N53" s="348" t="str">
        <f>IF(G53=(SUM(E53:F53)),$M$1,$M$2)</f>
        <v>√</v>
      </c>
      <c r="O53" s="12"/>
      <c r="P53" s="13"/>
      <c r="Q53" s="13"/>
      <c r="R53" s="13"/>
      <c r="S53" s="13"/>
      <c r="T53" s="13"/>
      <c r="U53" s="13"/>
      <c r="V53" s="13"/>
      <c r="W53" s="13"/>
      <c r="X53" s="13"/>
      <c r="Y53"/>
      <c r="Z53"/>
      <c r="AA53" s="2"/>
      <c r="AB53" s="2"/>
      <c r="AC53"/>
      <c r="AD53"/>
      <c r="AE53"/>
      <c r="AF53"/>
      <c r="AG53"/>
      <c r="AH53"/>
      <c r="AI53"/>
      <c r="AJ53"/>
      <c r="AK53" s="2"/>
    </row>
    <row r="54" spans="1:37" ht="15.75" x14ac:dyDescent="0.25">
      <c r="A54" s="110" t="s">
        <v>57</v>
      </c>
      <c r="B54" s="172"/>
      <c r="C54" s="174">
        <v>2</v>
      </c>
      <c r="D54" s="214">
        <f t="shared" si="17"/>
        <v>0</v>
      </c>
      <c r="E54" s="31">
        <v>0</v>
      </c>
      <c r="F54" s="31">
        <v>0</v>
      </c>
      <c r="G54" s="214">
        <f t="shared" si="18"/>
        <v>0</v>
      </c>
      <c r="H54" s="31">
        <v>0</v>
      </c>
      <c r="I54" s="31">
        <v>0</v>
      </c>
      <c r="J54" s="31">
        <v>0</v>
      </c>
      <c r="K54" s="31">
        <v>0</v>
      </c>
      <c r="L54" s="214">
        <f t="shared" si="19"/>
        <v>0</v>
      </c>
      <c r="M54" s="347" t="str">
        <f t="shared" si="20"/>
        <v>√</v>
      </c>
      <c r="N54" s="348" t="str">
        <f t="shared" si="3"/>
        <v>√</v>
      </c>
      <c r="O54" s="12"/>
      <c r="P54" s="13"/>
      <c r="Q54" s="13"/>
      <c r="R54" s="13"/>
      <c r="S54" s="13"/>
      <c r="T54" s="13"/>
      <c r="U54" s="13"/>
      <c r="V54" s="13"/>
      <c r="W54" s="13"/>
      <c r="X54" s="13"/>
      <c r="Y54"/>
      <c r="Z54"/>
      <c r="AA54" s="2"/>
      <c r="AB54" s="2"/>
      <c r="AC54"/>
      <c r="AD54"/>
      <c r="AE54"/>
      <c r="AF54"/>
      <c r="AG54"/>
      <c r="AH54"/>
      <c r="AI54"/>
      <c r="AJ54"/>
      <c r="AK54" s="2"/>
    </row>
    <row r="55" spans="1:37" ht="15.75" x14ac:dyDescent="0.25">
      <c r="A55" s="110" t="s">
        <v>214</v>
      </c>
      <c r="B55" s="173"/>
      <c r="C55" s="174">
        <v>3</v>
      </c>
      <c r="D55" s="214">
        <f t="shared" si="17"/>
        <v>0</v>
      </c>
      <c r="E55" s="265">
        <f>+'2022 Form I pg 3-7'!E61</f>
        <v>0</v>
      </c>
      <c r="F55" s="265">
        <f>+'2022 Form I pg 3-7'!F61</f>
        <v>0</v>
      </c>
      <c r="G55" s="214">
        <f t="shared" si="18"/>
        <v>0</v>
      </c>
      <c r="H55" s="265">
        <f>+'2022 Form I pg 3-7'!H61</f>
        <v>0</v>
      </c>
      <c r="I55" s="265">
        <f>+'2022 Form I pg 3-7'!I61</f>
        <v>0</v>
      </c>
      <c r="J55" s="265">
        <f>+'2022 Form I pg 3-7'!J61</f>
        <v>0</v>
      </c>
      <c r="K55" s="265">
        <f>+'2022 Form I pg 3-7'!K61</f>
        <v>0</v>
      </c>
      <c r="L55" s="214">
        <f t="shared" si="19"/>
        <v>0</v>
      </c>
      <c r="M55" s="347" t="str">
        <f t="shared" si="20"/>
        <v>√</v>
      </c>
      <c r="N55" s="348" t="str">
        <f t="shared" si="3"/>
        <v>√</v>
      </c>
      <c r="O55" s="12"/>
      <c r="P55" s="14"/>
      <c r="Q55" s="14"/>
      <c r="R55" s="14"/>
      <c r="S55" s="14"/>
      <c r="T55" s="14"/>
      <c r="U55" s="13"/>
      <c r="V55" s="13"/>
      <c r="W55" s="13"/>
      <c r="X55" s="13"/>
      <c r="Y55"/>
      <c r="Z55"/>
      <c r="AA55" s="2"/>
      <c r="AB55" s="2"/>
      <c r="AC55"/>
      <c r="AD55"/>
      <c r="AE55"/>
      <c r="AF55"/>
      <c r="AG55"/>
      <c r="AH55"/>
      <c r="AI55"/>
      <c r="AJ55"/>
      <c r="AK55" s="2"/>
    </row>
    <row r="56" spans="1:37" ht="15.75" x14ac:dyDescent="0.25">
      <c r="A56" s="110" t="s">
        <v>293</v>
      </c>
      <c r="B56" s="173"/>
      <c r="C56" s="174">
        <v>4</v>
      </c>
      <c r="D56" s="214">
        <f t="shared" si="17"/>
        <v>0</v>
      </c>
      <c r="E56" s="265">
        <f>+'2022 Form I pg 3-7'!E68</f>
        <v>0</v>
      </c>
      <c r="F56" s="265">
        <f>+'2022 Form I pg 3-7'!F68</f>
        <v>0</v>
      </c>
      <c r="G56" s="214">
        <f t="shared" si="18"/>
        <v>0</v>
      </c>
      <c r="H56" s="265">
        <f>+'2022 Form I pg 3-7'!H68</f>
        <v>0</v>
      </c>
      <c r="I56" s="265">
        <f>+'2022 Form I pg 3-7'!I68</f>
        <v>0</v>
      </c>
      <c r="J56" s="265">
        <f>+'2022 Form I pg 3-7'!J68</f>
        <v>0</v>
      </c>
      <c r="K56" s="265">
        <f>+'2022 Form I pg 3-7'!K68</f>
        <v>0</v>
      </c>
      <c r="L56" s="214">
        <f t="shared" si="19"/>
        <v>0</v>
      </c>
      <c r="M56" s="347" t="str">
        <f t="shared" si="20"/>
        <v>√</v>
      </c>
      <c r="N56" s="348" t="str">
        <f t="shared" si="3"/>
        <v>√</v>
      </c>
      <c r="O56" s="12"/>
      <c r="P56" s="13"/>
      <c r="Q56" s="13"/>
      <c r="R56" s="13"/>
      <c r="S56" s="13"/>
      <c r="T56" s="13"/>
      <c r="U56" s="13"/>
      <c r="V56" s="13"/>
      <c r="W56" s="13"/>
      <c r="X56" s="13"/>
      <c r="Y56"/>
      <c r="Z56"/>
      <c r="AA56" s="2"/>
      <c r="AB56" s="2"/>
      <c r="AC56"/>
      <c r="AD56"/>
      <c r="AE56"/>
      <c r="AF56"/>
      <c r="AG56"/>
      <c r="AH56"/>
      <c r="AI56"/>
      <c r="AJ56"/>
      <c r="AK56" s="2"/>
    </row>
    <row r="57" spans="1:37" ht="15.75" x14ac:dyDescent="0.25">
      <c r="A57" s="110" t="s">
        <v>215</v>
      </c>
      <c r="B57" s="172"/>
      <c r="C57" s="174">
        <v>5</v>
      </c>
      <c r="D57" s="214">
        <f t="shared" si="17"/>
        <v>0</v>
      </c>
      <c r="E57" s="31">
        <v>0</v>
      </c>
      <c r="F57" s="31">
        <v>0</v>
      </c>
      <c r="G57" s="214">
        <f t="shared" si="18"/>
        <v>0</v>
      </c>
      <c r="H57" s="31">
        <v>0</v>
      </c>
      <c r="I57" s="31">
        <v>0</v>
      </c>
      <c r="J57" s="31">
        <v>0</v>
      </c>
      <c r="K57" s="31">
        <v>0</v>
      </c>
      <c r="L57" s="214">
        <f t="shared" si="19"/>
        <v>0</v>
      </c>
      <c r="M57" s="347" t="str">
        <f t="shared" si="20"/>
        <v>√</v>
      </c>
      <c r="N57" s="348" t="str">
        <f t="shared" si="3"/>
        <v>√</v>
      </c>
      <c r="O57" s="12"/>
      <c r="P57" s="14"/>
      <c r="Q57" s="14"/>
      <c r="R57" s="14"/>
      <c r="S57" s="14"/>
      <c r="T57" s="14"/>
      <c r="U57" s="13"/>
      <c r="V57" s="13"/>
      <c r="W57" s="13"/>
      <c r="X57" s="13"/>
      <c r="Y57"/>
      <c r="Z57"/>
      <c r="AA57" s="2"/>
      <c r="AB57" s="2"/>
      <c r="AC57"/>
      <c r="AD57"/>
      <c r="AE57"/>
      <c r="AF57"/>
      <c r="AG57"/>
      <c r="AH57"/>
      <c r="AI57"/>
      <c r="AJ57"/>
      <c r="AK57" s="2"/>
    </row>
    <row r="58" spans="1:37" ht="15.75" x14ac:dyDescent="0.25">
      <c r="A58" s="110" t="s">
        <v>58</v>
      </c>
      <c r="B58" s="172"/>
      <c r="C58" s="174">
        <v>6</v>
      </c>
      <c r="D58" s="214">
        <f t="shared" si="17"/>
        <v>0</v>
      </c>
      <c r="E58" s="31">
        <v>0</v>
      </c>
      <c r="F58" s="31">
        <v>0</v>
      </c>
      <c r="G58" s="214">
        <f t="shared" si="18"/>
        <v>0</v>
      </c>
      <c r="H58" s="31">
        <v>0</v>
      </c>
      <c r="I58" s="31">
        <v>0</v>
      </c>
      <c r="J58" s="31">
        <v>0</v>
      </c>
      <c r="K58" s="31">
        <v>0</v>
      </c>
      <c r="L58" s="214">
        <f t="shared" si="19"/>
        <v>0</v>
      </c>
      <c r="M58" s="347" t="str">
        <f t="shared" si="20"/>
        <v>√</v>
      </c>
      <c r="N58" s="348" t="str">
        <f t="shared" si="3"/>
        <v>√</v>
      </c>
      <c r="O58" s="12"/>
      <c r="P58" s="13"/>
      <c r="Q58" s="13"/>
      <c r="R58" s="13"/>
      <c r="S58" s="13"/>
      <c r="T58" s="13"/>
      <c r="U58" s="13"/>
      <c r="V58" s="13"/>
      <c r="W58" s="13"/>
      <c r="X58" s="13"/>
      <c r="Y58"/>
      <c r="Z58"/>
      <c r="AA58" s="2"/>
      <c r="AB58" s="2"/>
      <c r="AC58"/>
      <c r="AD58"/>
      <c r="AE58"/>
      <c r="AF58"/>
      <c r="AG58"/>
      <c r="AH58"/>
      <c r="AI58"/>
      <c r="AJ58"/>
      <c r="AK58" s="2"/>
    </row>
    <row r="59" spans="1:37" ht="16.5" thickBot="1" x14ac:dyDescent="0.3">
      <c r="A59" s="110" t="s">
        <v>59</v>
      </c>
      <c r="B59" s="172"/>
      <c r="C59" s="174">
        <v>7</v>
      </c>
      <c r="D59" s="214">
        <f t="shared" si="17"/>
        <v>0</v>
      </c>
      <c r="E59" s="31">
        <v>0</v>
      </c>
      <c r="F59" s="31">
        <v>0</v>
      </c>
      <c r="G59" s="214">
        <f>SUM(E59:F59)</f>
        <v>0</v>
      </c>
      <c r="H59" s="31">
        <v>0</v>
      </c>
      <c r="I59" s="31">
        <v>0</v>
      </c>
      <c r="J59" s="31">
        <v>0</v>
      </c>
      <c r="K59" s="31">
        <v>0</v>
      </c>
      <c r="L59" s="214">
        <f>SUM(H59:K59)</f>
        <v>0</v>
      </c>
      <c r="M59" s="347" t="str">
        <f t="shared" si="20"/>
        <v>√</v>
      </c>
      <c r="N59" s="348" t="str">
        <f t="shared" si="3"/>
        <v>√</v>
      </c>
      <c r="O59" s="12"/>
      <c r="P59" s="14"/>
      <c r="Q59" s="14"/>
      <c r="R59" s="14"/>
      <c r="S59" s="14"/>
      <c r="T59" s="14"/>
      <c r="U59" s="13"/>
      <c r="V59" s="13"/>
      <c r="W59" s="13"/>
      <c r="X59" s="13"/>
      <c r="Y59"/>
      <c r="Z59"/>
      <c r="AA59" s="2"/>
      <c r="AB59" s="2"/>
      <c r="AC59"/>
      <c r="AD59"/>
      <c r="AE59"/>
      <c r="AF59"/>
      <c r="AG59"/>
      <c r="AH59"/>
      <c r="AI59"/>
      <c r="AJ59"/>
      <c r="AK59" s="2"/>
    </row>
    <row r="60" spans="1:37" ht="16.5" thickBot="1" x14ac:dyDescent="0.3">
      <c r="A60" s="167" t="s">
        <v>60</v>
      </c>
      <c r="B60" s="175"/>
      <c r="C60" s="176">
        <v>8</v>
      </c>
      <c r="D60" s="261">
        <f t="shared" ref="D60:L60" si="21">SUM(D53:D59)</f>
        <v>0</v>
      </c>
      <c r="E60" s="260">
        <f t="shared" si="21"/>
        <v>0</v>
      </c>
      <c r="F60" s="260">
        <f t="shared" si="21"/>
        <v>0</v>
      </c>
      <c r="G60" s="261">
        <f t="shared" si="21"/>
        <v>0</v>
      </c>
      <c r="H60" s="260">
        <f t="shared" si="21"/>
        <v>0</v>
      </c>
      <c r="I60" s="260">
        <f t="shared" si="21"/>
        <v>0</v>
      </c>
      <c r="J60" s="260">
        <f t="shared" si="21"/>
        <v>0</v>
      </c>
      <c r="K60" s="260">
        <f t="shared" si="21"/>
        <v>0</v>
      </c>
      <c r="L60" s="261">
        <f t="shared" si="21"/>
        <v>0</v>
      </c>
      <c r="M60" s="347"/>
      <c r="N60" s="348"/>
      <c r="O60" s="12"/>
      <c r="P60" s="13"/>
      <c r="Q60" s="13"/>
      <c r="R60" s="13"/>
      <c r="S60" s="13"/>
      <c r="T60" s="13"/>
      <c r="U60" s="13"/>
      <c r="V60" s="13"/>
      <c r="W60" s="13"/>
      <c r="X60" s="13"/>
      <c r="Y60"/>
      <c r="Z60"/>
      <c r="AA60" s="2"/>
      <c r="AB60" s="2"/>
      <c r="AC60"/>
      <c r="AD60"/>
      <c r="AE60"/>
      <c r="AF60"/>
      <c r="AG60"/>
      <c r="AH60"/>
      <c r="AI60"/>
      <c r="AJ60"/>
      <c r="AK60" s="2"/>
    </row>
    <row r="61" spans="1:37" ht="15.75" x14ac:dyDescent="0.25">
      <c r="A61" s="341">
        <f>'Cover Page'!A1</f>
        <v>2022</v>
      </c>
      <c r="B61" s="17"/>
      <c r="L61" s="66"/>
      <c r="M61" s="2"/>
      <c r="N61" s="6"/>
      <c r="O61" s="12"/>
      <c r="P61" s="14"/>
      <c r="Q61" s="14"/>
      <c r="R61" s="14"/>
      <c r="S61" s="14"/>
      <c r="T61" s="14"/>
      <c r="U61" s="13"/>
      <c r="V61" s="13"/>
      <c r="W61" s="13"/>
      <c r="X61" s="13"/>
      <c r="Y61"/>
      <c r="Z61"/>
      <c r="AA61" s="2"/>
      <c r="AB61" s="2"/>
      <c r="AC61"/>
      <c r="AD61"/>
      <c r="AE61"/>
      <c r="AF61"/>
      <c r="AG61"/>
      <c r="AH61"/>
      <c r="AI61"/>
      <c r="AJ61"/>
      <c r="AK61" s="2"/>
    </row>
    <row r="62" spans="1:37" ht="15.75" x14ac:dyDescent="0.25">
      <c r="A62" s="1"/>
      <c r="B62" s="2"/>
      <c r="C62" s="2"/>
      <c r="D62" s="58"/>
      <c r="E62" s="58"/>
      <c r="F62" s="58"/>
      <c r="G62" s="58"/>
      <c r="H62" s="58"/>
      <c r="I62" s="58"/>
      <c r="J62" s="58"/>
      <c r="K62" s="58"/>
      <c r="L62" s="58"/>
      <c r="M62" s="2"/>
      <c r="N62" s="6"/>
      <c r="O62" s="12"/>
      <c r="P62" s="13"/>
      <c r="Q62" s="13"/>
      <c r="R62" s="13"/>
      <c r="S62" s="13"/>
      <c r="T62" s="13"/>
      <c r="U62" s="13"/>
      <c r="V62" s="13"/>
      <c r="W62" s="13"/>
      <c r="X62" s="13"/>
      <c r="Y62"/>
      <c r="Z62"/>
      <c r="AA62" s="2"/>
      <c r="AB62" s="2"/>
      <c r="AC62"/>
      <c r="AD62"/>
      <c r="AE62"/>
      <c r="AF62"/>
      <c r="AG62"/>
      <c r="AH62"/>
      <c r="AI62"/>
      <c r="AJ62"/>
      <c r="AK62" s="2"/>
    </row>
    <row r="63" spans="1:37" ht="15.75" x14ac:dyDescent="0.25">
      <c r="A63" s="1"/>
      <c r="B63" s="2"/>
      <c r="C63" s="2"/>
      <c r="D63" s="58"/>
      <c r="E63" s="58"/>
      <c r="F63" s="58"/>
      <c r="G63" s="58"/>
      <c r="H63" s="58"/>
      <c r="I63" s="58"/>
      <c r="J63" s="58"/>
      <c r="K63" s="58"/>
      <c r="L63" s="58"/>
      <c r="M63" s="2"/>
      <c r="N63" s="6"/>
      <c r="O63" s="12"/>
      <c r="P63" s="14"/>
      <c r="Q63" s="14"/>
      <c r="R63" s="14"/>
      <c r="S63" s="14"/>
      <c r="T63" s="14"/>
      <c r="U63" s="13"/>
      <c r="V63" s="13"/>
      <c r="W63" s="13"/>
      <c r="X63" s="13"/>
      <c r="Y63"/>
      <c r="Z63"/>
      <c r="AA63" s="2"/>
      <c r="AB63" s="2"/>
      <c r="AC63"/>
      <c r="AD63"/>
      <c r="AE63"/>
      <c r="AF63"/>
      <c r="AG63"/>
      <c r="AH63"/>
      <c r="AI63"/>
      <c r="AJ63"/>
      <c r="AK63" s="2"/>
    </row>
    <row r="64" spans="1:37" ht="15.75" x14ac:dyDescent="0.25">
      <c r="A64" s="25"/>
      <c r="B64" s="2"/>
      <c r="C64" s="2"/>
      <c r="D64" s="58"/>
      <c r="E64" s="58"/>
      <c r="F64" s="58"/>
      <c r="G64" s="58"/>
      <c r="H64" s="58"/>
      <c r="I64" s="58"/>
      <c r="J64" s="58"/>
      <c r="K64" s="58"/>
      <c r="L64" s="58"/>
      <c r="M64" s="2"/>
      <c r="N64" s="6"/>
      <c r="O64" s="12"/>
      <c r="P64" s="13"/>
      <c r="Q64" s="13"/>
      <c r="R64" s="13"/>
      <c r="S64" s="13"/>
      <c r="T64" s="13"/>
      <c r="U64" s="13"/>
      <c r="V64" s="13"/>
      <c r="W64" s="13"/>
      <c r="X64" s="13"/>
      <c r="Y64"/>
      <c r="Z64"/>
      <c r="AA64" s="2"/>
      <c r="AB64" s="2"/>
      <c r="AC64"/>
      <c r="AD64"/>
      <c r="AE64"/>
      <c r="AF64"/>
      <c r="AG64"/>
      <c r="AH64"/>
      <c r="AI64"/>
      <c r="AJ64"/>
      <c r="AK64" s="2"/>
    </row>
    <row r="65" spans="1:37" ht="15.75" x14ac:dyDescent="0.25">
      <c r="A65" s="1"/>
      <c r="B65" s="2"/>
      <c r="C65" s="9"/>
      <c r="D65" s="67"/>
      <c r="E65" s="68"/>
      <c r="F65" s="68"/>
      <c r="G65" s="67"/>
      <c r="H65" s="68"/>
      <c r="I65" s="68"/>
      <c r="J65" s="68"/>
      <c r="K65" s="68"/>
      <c r="L65" s="67"/>
      <c r="M65" s="2"/>
      <c r="N65" s="6"/>
      <c r="O65" s="12"/>
      <c r="P65" s="14"/>
      <c r="Q65" s="14"/>
      <c r="R65" s="14"/>
      <c r="S65" s="14"/>
      <c r="T65" s="14"/>
      <c r="U65" s="13"/>
      <c r="V65" s="13"/>
      <c r="W65" s="13"/>
      <c r="X65" s="13"/>
      <c r="Y65"/>
      <c r="Z65"/>
      <c r="AA65" s="2"/>
      <c r="AB65" s="2"/>
      <c r="AC65"/>
      <c r="AD65"/>
      <c r="AE65"/>
      <c r="AF65"/>
      <c r="AG65"/>
      <c r="AH65"/>
      <c r="AI65"/>
      <c r="AJ65"/>
      <c r="AK65" s="2"/>
    </row>
    <row r="66" spans="1:37" ht="15.75" x14ac:dyDescent="0.25">
      <c r="A66" s="2"/>
      <c r="B66" s="2"/>
      <c r="C66" s="9"/>
      <c r="D66" s="58"/>
      <c r="E66" s="58"/>
      <c r="F66" s="32"/>
      <c r="G66" s="58"/>
      <c r="H66" s="58"/>
      <c r="I66" s="58"/>
      <c r="J66" s="58"/>
      <c r="K66" s="58"/>
      <c r="L66" s="58"/>
      <c r="M66" s="2"/>
      <c r="N66" s="6"/>
      <c r="O66" s="12"/>
      <c r="P66" s="13"/>
      <c r="Q66" s="13"/>
      <c r="R66" s="13"/>
      <c r="S66" s="13"/>
      <c r="T66" s="13"/>
      <c r="U66" s="13"/>
      <c r="V66" s="13"/>
      <c r="W66" s="13"/>
      <c r="X66" s="13"/>
      <c r="Y66"/>
      <c r="Z66"/>
      <c r="AA66" s="2"/>
      <c r="AB66" s="2"/>
      <c r="AC66"/>
      <c r="AD66"/>
      <c r="AE66"/>
      <c r="AF66"/>
      <c r="AG66"/>
      <c r="AH66"/>
      <c r="AI66"/>
      <c r="AJ66"/>
      <c r="AK66" s="2"/>
    </row>
    <row r="67" spans="1:37" ht="15.75" x14ac:dyDescent="0.25">
      <c r="A67" s="1"/>
      <c r="B67" s="2"/>
      <c r="C67" s="9"/>
      <c r="D67" s="58"/>
      <c r="E67" s="58"/>
      <c r="F67" s="58"/>
      <c r="G67" s="58"/>
      <c r="H67" s="58"/>
      <c r="I67" s="58"/>
      <c r="J67" s="58"/>
      <c r="K67" s="58"/>
      <c r="L67" s="58"/>
      <c r="M67" s="2"/>
      <c r="N67" s="6"/>
      <c r="O67" s="12"/>
      <c r="P67" s="13"/>
      <c r="Q67" s="13"/>
      <c r="R67" s="13"/>
      <c r="S67" s="13"/>
      <c r="T67" s="13"/>
      <c r="U67" s="13"/>
      <c r="V67" s="13"/>
      <c r="W67" s="13"/>
      <c r="X67" s="13"/>
      <c r="Y67"/>
      <c r="Z67"/>
      <c r="AA67" s="2"/>
      <c r="AB67" s="2"/>
      <c r="AC67"/>
      <c r="AD67"/>
      <c r="AE67"/>
      <c r="AF67"/>
      <c r="AG67"/>
      <c r="AH67"/>
      <c r="AI67"/>
      <c r="AJ67"/>
      <c r="AK67" s="2"/>
    </row>
    <row r="68" spans="1:37" ht="15.75" x14ac:dyDescent="0.25">
      <c r="A68" s="2"/>
      <c r="B68" s="2"/>
      <c r="C68" s="9"/>
      <c r="D68" s="58"/>
      <c r="E68" s="32"/>
      <c r="F68" s="32"/>
      <c r="G68" s="58"/>
      <c r="H68" s="32"/>
      <c r="I68" s="32"/>
      <c r="J68" s="32"/>
      <c r="K68" s="32"/>
      <c r="L68" s="58"/>
      <c r="M68" s="2"/>
      <c r="N68" s="6"/>
      <c r="O68" s="12"/>
      <c r="P68" s="13"/>
      <c r="Q68" s="13"/>
      <c r="R68" s="13"/>
      <c r="S68" s="13"/>
      <c r="T68" s="13"/>
      <c r="U68" s="13"/>
      <c r="V68" s="13"/>
      <c r="W68" s="13"/>
      <c r="X68" s="13"/>
      <c r="Y68"/>
      <c r="Z68"/>
      <c r="AA68" s="2"/>
      <c r="AB68" s="2"/>
      <c r="AC68"/>
      <c r="AD68"/>
      <c r="AE68"/>
      <c r="AF68"/>
      <c r="AG68"/>
      <c r="AH68"/>
      <c r="AI68"/>
      <c r="AJ68"/>
      <c r="AK68" s="2"/>
    </row>
    <row r="69" spans="1:37" ht="15.75" x14ac:dyDescent="0.25">
      <c r="A69" s="2"/>
      <c r="B69" s="2"/>
      <c r="C69" s="9"/>
      <c r="D69" s="58"/>
      <c r="E69" s="32"/>
      <c r="F69" s="32"/>
      <c r="G69" s="58"/>
      <c r="H69" s="32"/>
      <c r="I69" s="32"/>
      <c r="J69" s="32"/>
      <c r="K69" s="32"/>
      <c r="L69" s="58"/>
      <c r="M69" s="2"/>
      <c r="N69" s="6"/>
      <c r="O69" s="12"/>
      <c r="P69" s="13"/>
      <c r="Q69" s="13"/>
      <c r="R69" s="13"/>
      <c r="S69" s="13"/>
      <c r="T69" s="13"/>
      <c r="U69" s="13"/>
      <c r="V69" s="13"/>
      <c r="W69" s="13"/>
      <c r="X69" s="13"/>
      <c r="Y69"/>
      <c r="Z69"/>
      <c r="AA69" s="2"/>
      <c r="AB69" s="2"/>
      <c r="AC69"/>
      <c r="AD69"/>
      <c r="AE69"/>
      <c r="AF69"/>
      <c r="AG69"/>
      <c r="AH69"/>
      <c r="AI69"/>
      <c r="AJ69"/>
      <c r="AK69" s="2"/>
    </row>
    <row r="70" spans="1:37" ht="15.75" x14ac:dyDescent="0.25">
      <c r="A70" s="2"/>
      <c r="B70" s="2"/>
      <c r="C70" s="9"/>
      <c r="D70" s="58"/>
      <c r="E70" s="32"/>
      <c r="F70" s="32"/>
      <c r="G70" s="58"/>
      <c r="H70" s="32"/>
      <c r="I70" s="32"/>
      <c r="J70" s="32"/>
      <c r="K70" s="32"/>
      <c r="L70" s="58"/>
      <c r="M70" s="2"/>
      <c r="N70" s="6"/>
      <c r="O70" s="12"/>
      <c r="P70" s="13"/>
      <c r="Q70" s="13"/>
      <c r="R70" s="13"/>
      <c r="S70" s="13"/>
      <c r="T70" s="13"/>
      <c r="U70" s="13"/>
      <c r="V70" s="13"/>
      <c r="W70" s="13"/>
      <c r="X70" s="13"/>
      <c r="Y70"/>
      <c r="Z70"/>
      <c r="AA70" s="2"/>
      <c r="AB70" s="2"/>
      <c r="AC70"/>
      <c r="AD70"/>
      <c r="AE70"/>
      <c r="AF70"/>
      <c r="AG70"/>
      <c r="AH70"/>
      <c r="AI70"/>
      <c r="AJ70"/>
      <c r="AK70" s="2"/>
    </row>
    <row r="71" spans="1:37" ht="15.75" x14ac:dyDescent="0.25">
      <c r="A71" s="2"/>
      <c r="B71" s="2"/>
      <c r="C71" s="9"/>
      <c r="D71" s="58"/>
      <c r="E71" s="32"/>
      <c r="F71" s="32"/>
      <c r="G71" s="58"/>
      <c r="H71" s="32"/>
      <c r="I71" s="32"/>
      <c r="J71" s="32"/>
      <c r="K71" s="32"/>
      <c r="L71" s="58"/>
      <c r="M71" s="2"/>
      <c r="N71" s="6"/>
      <c r="O71" s="12"/>
      <c r="P71" s="13"/>
      <c r="Q71" s="13"/>
      <c r="R71" s="13"/>
      <c r="S71" s="13"/>
      <c r="T71" s="13"/>
      <c r="U71" s="13"/>
      <c r="V71" s="13"/>
      <c r="W71" s="13"/>
      <c r="X71" s="13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5.75" x14ac:dyDescent="0.25">
      <c r="A72" s="2"/>
      <c r="B72" s="2"/>
      <c r="C72" s="9"/>
      <c r="D72" s="58"/>
      <c r="E72" s="32"/>
      <c r="F72" s="32"/>
      <c r="G72" s="58"/>
      <c r="H72" s="32"/>
      <c r="I72" s="32"/>
      <c r="J72" s="32"/>
      <c r="K72" s="32"/>
      <c r="L72" s="58"/>
      <c r="M72" s="2"/>
      <c r="N72" s="7"/>
      <c r="O72" s="12"/>
      <c r="P72" s="14"/>
      <c r="Q72" s="13"/>
      <c r="R72" s="13"/>
      <c r="S72" s="13"/>
      <c r="T72" s="13"/>
      <c r="U72" s="13"/>
      <c r="V72" s="13"/>
      <c r="W72" s="13"/>
      <c r="X72" s="13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5.75" x14ac:dyDescent="0.25">
      <c r="A73" s="2"/>
      <c r="B73" s="2"/>
      <c r="C73" s="9"/>
      <c r="D73" s="58"/>
      <c r="E73" s="32"/>
      <c r="F73" s="32"/>
      <c r="G73" s="58"/>
      <c r="H73" s="32"/>
      <c r="I73" s="32"/>
      <c r="J73" s="32"/>
      <c r="K73" s="32"/>
      <c r="L73" s="58"/>
      <c r="M73" s="2"/>
      <c r="N73" s="6"/>
      <c r="O73" s="12"/>
      <c r="P73" s="13"/>
      <c r="Q73" s="13"/>
      <c r="R73" s="13"/>
      <c r="S73" s="13"/>
      <c r="T73" s="13"/>
      <c r="U73" s="13"/>
      <c r="V73" s="13"/>
      <c r="W73" s="13"/>
      <c r="X73" s="1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5.75" x14ac:dyDescent="0.25">
      <c r="A74" s="2"/>
      <c r="B74" s="18"/>
      <c r="C74" s="9"/>
      <c r="D74" s="58"/>
      <c r="E74" s="32"/>
      <c r="F74" s="32"/>
      <c r="G74" s="58"/>
      <c r="H74" s="32"/>
      <c r="I74" s="32"/>
      <c r="J74" s="32"/>
      <c r="K74" s="32"/>
      <c r="L74" s="58"/>
      <c r="M74" s="2"/>
      <c r="N74" s="6"/>
      <c r="O74" s="12"/>
      <c r="P74" s="13"/>
      <c r="Q74" s="13"/>
      <c r="R74" s="13"/>
      <c r="S74" s="13"/>
      <c r="T74" s="13"/>
      <c r="U74" s="13"/>
      <c r="V74" s="13"/>
      <c r="W74" s="13"/>
      <c r="X74" s="13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5.75" x14ac:dyDescent="0.25">
      <c r="A75" s="2"/>
      <c r="B75" s="2"/>
      <c r="C75" s="9"/>
      <c r="D75" s="58"/>
      <c r="E75" s="32"/>
      <c r="F75" s="32"/>
      <c r="G75" s="58"/>
      <c r="H75" s="32"/>
      <c r="I75" s="32"/>
      <c r="J75" s="32"/>
      <c r="K75" s="32"/>
      <c r="L75" s="58"/>
      <c r="M75" s="2"/>
      <c r="N75" s="6"/>
      <c r="O75" s="12"/>
      <c r="P75" s="13"/>
      <c r="Q75" s="13"/>
      <c r="R75" s="13"/>
      <c r="S75" s="13"/>
      <c r="T75" s="13"/>
      <c r="U75" s="13"/>
      <c r="V75" s="13"/>
      <c r="W75" s="13"/>
      <c r="X75" s="13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5.75" x14ac:dyDescent="0.25">
      <c r="A76" s="2"/>
      <c r="B76" s="2"/>
      <c r="C76" s="9"/>
      <c r="D76" s="58"/>
      <c r="E76" s="32"/>
      <c r="F76" s="32"/>
      <c r="G76" s="58"/>
      <c r="H76" s="32"/>
      <c r="I76" s="32"/>
      <c r="J76" s="32"/>
      <c r="K76" s="32"/>
      <c r="L76" s="58"/>
      <c r="M76" s="2"/>
      <c r="N76" s="6"/>
      <c r="O76" s="12"/>
      <c r="P76" s="13"/>
      <c r="Q76" s="13"/>
      <c r="R76" s="13"/>
      <c r="S76" s="13"/>
      <c r="T76" s="13"/>
      <c r="U76" s="13"/>
      <c r="V76" s="13"/>
      <c r="W76" s="13"/>
      <c r="X76" s="13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5.75" x14ac:dyDescent="0.25">
      <c r="A77" s="2"/>
      <c r="B77" s="2"/>
      <c r="C77" s="9"/>
      <c r="D77" s="58"/>
      <c r="E77" s="32"/>
      <c r="F77" s="32"/>
      <c r="G77" s="58"/>
      <c r="H77" s="32"/>
      <c r="I77" s="32"/>
      <c r="J77" s="32"/>
      <c r="K77" s="32"/>
      <c r="L77" s="58"/>
      <c r="M77" s="2"/>
      <c r="N77" s="6"/>
      <c r="O77" s="12"/>
      <c r="P77" s="13"/>
      <c r="Q77" s="13"/>
      <c r="R77" s="13"/>
      <c r="S77" s="13"/>
      <c r="T77" s="13"/>
      <c r="U77" s="13"/>
      <c r="V77" s="13"/>
      <c r="W77" s="13"/>
      <c r="X77" s="13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ht="15.75" x14ac:dyDescent="0.25">
      <c r="A78" s="2"/>
      <c r="B78" s="2"/>
      <c r="C78" s="9"/>
      <c r="D78" s="58"/>
      <c r="E78" s="32"/>
      <c r="F78" s="32"/>
      <c r="G78" s="58"/>
      <c r="H78" s="32"/>
      <c r="I78" s="32"/>
      <c r="J78" s="32"/>
      <c r="K78" s="32"/>
      <c r="L78" s="58"/>
      <c r="M78" s="2"/>
      <c r="N78" s="6"/>
      <c r="O78" s="12"/>
      <c r="P78" s="13"/>
      <c r="Q78" s="13"/>
      <c r="R78" s="13"/>
      <c r="S78" s="13"/>
      <c r="T78" s="13"/>
      <c r="U78" s="13"/>
      <c r="V78" s="13"/>
      <c r="W78" s="13"/>
      <c r="X78" s="13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ht="15.75" x14ac:dyDescent="0.25">
      <c r="A79" s="2"/>
      <c r="B79" s="18"/>
      <c r="C79" s="9"/>
      <c r="D79" s="58"/>
      <c r="E79" s="32"/>
      <c r="F79" s="32"/>
      <c r="G79" s="58"/>
      <c r="H79" s="32"/>
      <c r="I79" s="32"/>
      <c r="J79" s="32"/>
      <c r="K79" s="32"/>
      <c r="L79" s="58"/>
      <c r="M79" s="2"/>
      <c r="N79" s="6"/>
      <c r="O79" s="12"/>
      <c r="P79" s="13"/>
      <c r="Q79" s="13"/>
      <c r="R79" s="13"/>
      <c r="S79" s="13"/>
      <c r="T79" s="13"/>
      <c r="U79" s="13"/>
      <c r="V79" s="13"/>
      <c r="W79" s="13"/>
      <c r="X79" s="13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5.75" x14ac:dyDescent="0.25">
      <c r="A80" s="1"/>
      <c r="B80" s="2"/>
      <c r="C80" s="9"/>
      <c r="D80" s="69"/>
      <c r="E80" s="69"/>
      <c r="F80" s="69"/>
      <c r="G80" s="69"/>
      <c r="H80" s="69"/>
      <c r="I80" s="69"/>
      <c r="J80" s="69"/>
      <c r="K80" s="69"/>
      <c r="L80" s="69"/>
      <c r="M80" s="2"/>
      <c r="N80" s="6"/>
      <c r="O80" s="12"/>
      <c r="P80" s="13"/>
      <c r="Q80" s="13"/>
      <c r="R80" s="13"/>
      <c r="S80" s="13"/>
      <c r="T80" s="13"/>
      <c r="U80" s="13"/>
      <c r="V80" s="13"/>
      <c r="W80" s="13"/>
      <c r="X80" s="13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5.75" x14ac:dyDescent="0.25">
      <c r="A81" s="1"/>
      <c r="B81" s="2"/>
      <c r="C81" s="9"/>
      <c r="D81" s="58"/>
      <c r="E81" s="58"/>
      <c r="F81" s="58"/>
      <c r="G81" s="58"/>
      <c r="H81" s="58"/>
      <c r="I81" s="58"/>
      <c r="J81" s="58"/>
      <c r="K81" s="58"/>
      <c r="L81" s="58"/>
      <c r="M81" s="2"/>
      <c r="N81" s="6"/>
      <c r="O81" s="12"/>
      <c r="P81" s="13"/>
      <c r="Q81" s="13"/>
      <c r="R81" s="13"/>
      <c r="S81" s="13"/>
      <c r="T81" s="13"/>
      <c r="U81" s="13"/>
      <c r="V81" s="13"/>
      <c r="W81" s="13"/>
      <c r="X81" s="13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5.75" x14ac:dyDescent="0.25">
      <c r="A82" s="1"/>
      <c r="B82" s="2"/>
      <c r="C82" s="9"/>
      <c r="D82" s="58"/>
      <c r="E82" s="58"/>
      <c r="F82" s="58"/>
      <c r="G82" s="58"/>
      <c r="H82" s="58"/>
      <c r="I82" s="58"/>
      <c r="J82" s="58"/>
      <c r="K82" s="58"/>
      <c r="L82" s="58"/>
      <c r="M82" s="2"/>
      <c r="N82" s="6"/>
      <c r="O82" s="12"/>
      <c r="P82" s="13"/>
      <c r="Q82" s="13"/>
      <c r="R82" s="13"/>
      <c r="S82" s="13"/>
      <c r="T82" s="13"/>
      <c r="U82" s="13"/>
      <c r="V82" s="13"/>
      <c r="W82" s="13"/>
      <c r="X82" s="13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5.75" x14ac:dyDescent="0.25">
      <c r="A83" s="2"/>
      <c r="B83" s="2"/>
      <c r="C83" s="9"/>
      <c r="D83" s="58"/>
      <c r="E83" s="32"/>
      <c r="F83" s="32"/>
      <c r="G83" s="70"/>
      <c r="H83" s="32"/>
      <c r="I83" s="32"/>
      <c r="J83" s="32"/>
      <c r="K83" s="32"/>
      <c r="L83" s="58"/>
      <c r="M83" s="2"/>
      <c r="N83" s="6"/>
      <c r="O83" s="12"/>
      <c r="P83" s="13"/>
      <c r="Q83" s="13"/>
      <c r="R83" s="13"/>
      <c r="S83" s="13"/>
      <c r="T83" s="13"/>
      <c r="U83" s="13"/>
      <c r="V83" s="13"/>
      <c r="W83" s="13"/>
      <c r="X83" s="1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5.75" x14ac:dyDescent="0.25">
      <c r="A84" s="2"/>
      <c r="B84" s="2"/>
      <c r="C84" s="9"/>
      <c r="D84" s="58"/>
      <c r="E84" s="32"/>
      <c r="F84" s="32"/>
      <c r="G84" s="70"/>
      <c r="H84" s="32"/>
      <c r="I84" s="32"/>
      <c r="J84" s="32"/>
      <c r="K84" s="32"/>
      <c r="L84" s="58"/>
      <c r="M84" s="2"/>
      <c r="N84" s="6"/>
      <c r="O84" s="12"/>
      <c r="P84" s="13"/>
      <c r="Q84" s="13"/>
      <c r="R84" s="13"/>
      <c r="S84" s="13"/>
      <c r="T84" s="13"/>
      <c r="U84" s="13"/>
      <c r="V84" s="13"/>
      <c r="W84" s="13"/>
      <c r="X84" s="13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5.75" x14ac:dyDescent="0.25">
      <c r="A85" s="1"/>
      <c r="B85" s="2"/>
      <c r="C85" s="9"/>
      <c r="D85" s="69"/>
      <c r="E85" s="69"/>
      <c r="F85" s="69"/>
      <c r="G85" s="69"/>
      <c r="H85" s="69"/>
      <c r="I85" s="69"/>
      <c r="J85" s="69"/>
      <c r="K85" s="69"/>
      <c r="L85" s="69"/>
      <c r="M85" s="2"/>
      <c r="N85" s="7"/>
      <c r="O85" s="12"/>
      <c r="P85" s="14"/>
      <c r="Q85" s="13"/>
      <c r="R85" s="13"/>
      <c r="S85" s="13"/>
      <c r="T85" s="13"/>
      <c r="U85" s="13"/>
      <c r="V85" s="13"/>
      <c r="W85" s="13"/>
      <c r="X85" s="13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5.75" x14ac:dyDescent="0.25">
      <c r="A86" s="1"/>
      <c r="B86" s="2"/>
      <c r="C86" s="9"/>
      <c r="D86" s="58"/>
      <c r="E86" s="58"/>
      <c r="F86" s="58"/>
      <c r="G86" s="58"/>
      <c r="H86" s="58"/>
      <c r="I86" s="58"/>
      <c r="J86" s="58"/>
      <c r="K86" s="58"/>
      <c r="L86" s="58"/>
      <c r="M86" s="2"/>
      <c r="N86" s="6"/>
      <c r="O86" s="12"/>
      <c r="P86" s="13"/>
      <c r="Q86" s="13"/>
      <c r="R86" s="13"/>
      <c r="S86" s="13"/>
      <c r="T86" s="13"/>
      <c r="U86" s="13"/>
      <c r="V86" s="13"/>
      <c r="W86" s="13"/>
      <c r="X86" s="13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5.75" x14ac:dyDescent="0.25">
      <c r="A87" s="1"/>
      <c r="B87" s="2"/>
      <c r="C87" s="9"/>
      <c r="D87" s="58"/>
      <c r="E87" s="58"/>
      <c r="F87" s="58"/>
      <c r="G87" s="58"/>
      <c r="H87" s="58"/>
      <c r="I87" s="58"/>
      <c r="J87" s="58"/>
      <c r="K87" s="58"/>
      <c r="L87" s="58"/>
      <c r="M87" s="2"/>
      <c r="N87" s="6"/>
      <c r="O87" s="12"/>
      <c r="P87" s="13"/>
      <c r="Q87" s="13"/>
      <c r="R87" s="13"/>
      <c r="S87" s="13"/>
      <c r="T87" s="13"/>
      <c r="U87" s="13"/>
      <c r="V87" s="13"/>
      <c r="W87" s="13"/>
      <c r="X87" s="13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5.75" x14ac:dyDescent="0.25">
      <c r="A88" s="2"/>
      <c r="B88" s="18"/>
      <c r="C88" s="9"/>
      <c r="D88" s="58"/>
      <c r="E88" s="32"/>
      <c r="F88" s="32"/>
      <c r="G88" s="70"/>
      <c r="H88" s="32"/>
      <c r="I88" s="32"/>
      <c r="J88" s="32"/>
      <c r="K88" s="32"/>
      <c r="L88" s="58"/>
      <c r="M88" s="2"/>
      <c r="N88" s="7"/>
      <c r="O88" s="12"/>
      <c r="P88" s="14"/>
      <c r="Q88" s="13"/>
      <c r="R88" s="13"/>
      <c r="S88" s="13"/>
      <c r="T88" s="13"/>
      <c r="U88" s="13"/>
      <c r="V88" s="13"/>
      <c r="W88" s="13"/>
      <c r="X88" s="13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5.75" x14ac:dyDescent="0.25">
      <c r="A89" s="2"/>
      <c r="B89" s="2"/>
      <c r="C89" s="9"/>
      <c r="D89" s="58"/>
      <c r="E89" s="32"/>
      <c r="F89" s="32"/>
      <c r="G89" s="70"/>
      <c r="H89" s="32"/>
      <c r="I89" s="32"/>
      <c r="J89" s="32"/>
      <c r="K89" s="32"/>
      <c r="L89" s="58"/>
      <c r="M89" s="2"/>
      <c r="N89" s="6"/>
      <c r="O89" s="12"/>
      <c r="P89" s="13"/>
      <c r="Q89" s="13"/>
      <c r="R89" s="13"/>
      <c r="S89" s="13"/>
      <c r="T89" s="13"/>
      <c r="U89" s="13"/>
      <c r="V89" s="13"/>
      <c r="W89" s="13"/>
      <c r="X89" s="13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5.75" x14ac:dyDescent="0.25">
      <c r="A90" s="2"/>
      <c r="B90" s="2"/>
      <c r="C90" s="9"/>
      <c r="D90" s="58"/>
      <c r="E90" s="32"/>
      <c r="F90" s="32"/>
      <c r="G90" s="70"/>
      <c r="H90" s="32"/>
      <c r="I90" s="32"/>
      <c r="J90" s="32"/>
      <c r="K90" s="32"/>
      <c r="L90" s="58"/>
      <c r="M90" s="2"/>
      <c r="N90" s="6"/>
      <c r="O90" s="12"/>
      <c r="P90" s="13"/>
      <c r="Q90" s="13"/>
      <c r="R90" s="13"/>
      <c r="S90" s="13"/>
      <c r="T90" s="13"/>
      <c r="U90" s="13"/>
      <c r="V90" s="13"/>
      <c r="W90" s="13"/>
      <c r="X90" s="13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5.75" x14ac:dyDescent="0.25">
      <c r="A91" s="2"/>
      <c r="B91" s="2"/>
      <c r="C91" s="9"/>
      <c r="D91" s="58"/>
      <c r="E91" s="32"/>
      <c r="F91" s="32"/>
      <c r="G91" s="70"/>
      <c r="H91" s="32"/>
      <c r="I91" s="32"/>
      <c r="J91" s="32"/>
      <c r="K91" s="32"/>
      <c r="L91" s="58"/>
      <c r="M91" s="2"/>
      <c r="N91" s="6"/>
      <c r="O91" s="12"/>
      <c r="P91" s="13"/>
      <c r="Q91" s="13"/>
      <c r="R91" s="13"/>
      <c r="S91" s="13"/>
      <c r="T91" s="13"/>
      <c r="U91" s="13"/>
      <c r="V91" s="13"/>
      <c r="W91" s="13"/>
      <c r="X91" s="13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5.75" x14ac:dyDescent="0.25">
      <c r="A92" s="2"/>
      <c r="B92" s="2"/>
      <c r="C92" s="9"/>
      <c r="D92" s="58"/>
      <c r="E92" s="32"/>
      <c r="F92" s="32"/>
      <c r="G92" s="70"/>
      <c r="H92" s="32"/>
      <c r="I92" s="32"/>
      <c r="J92" s="32"/>
      <c r="K92" s="32"/>
      <c r="L92" s="58"/>
      <c r="M92" s="2"/>
      <c r="N92" s="6"/>
      <c r="O92" s="12"/>
      <c r="P92" s="13"/>
      <c r="Q92" s="13"/>
      <c r="R92" s="13"/>
      <c r="S92" s="13"/>
      <c r="T92" s="13"/>
      <c r="U92" s="13"/>
      <c r="V92" s="13"/>
      <c r="W92" s="13"/>
      <c r="X92" s="13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5.75" x14ac:dyDescent="0.25">
      <c r="A93" s="2"/>
      <c r="B93" s="2"/>
      <c r="C93" s="9"/>
      <c r="D93" s="58"/>
      <c r="E93" s="32"/>
      <c r="F93" s="32"/>
      <c r="G93" s="70"/>
      <c r="H93" s="32"/>
      <c r="I93" s="32"/>
      <c r="J93" s="32"/>
      <c r="K93" s="32"/>
      <c r="L93" s="58"/>
      <c r="M93" s="2"/>
      <c r="N93" s="6"/>
      <c r="O93" s="12"/>
      <c r="P93" s="13"/>
      <c r="Q93" s="13"/>
      <c r="R93" s="13"/>
      <c r="S93" s="13"/>
      <c r="T93" s="13"/>
      <c r="U93" s="13"/>
      <c r="V93" s="13"/>
      <c r="W93" s="13"/>
      <c r="X93" s="1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5.75" x14ac:dyDescent="0.25">
      <c r="A94" s="2"/>
      <c r="B94" s="2"/>
      <c r="C94" s="9"/>
      <c r="D94" s="58"/>
      <c r="E94" s="32"/>
      <c r="F94" s="32"/>
      <c r="G94" s="70"/>
      <c r="H94" s="32"/>
      <c r="I94" s="32"/>
      <c r="J94" s="32"/>
      <c r="K94" s="32"/>
      <c r="L94" s="58"/>
      <c r="M94" s="2"/>
      <c r="N94" s="6"/>
      <c r="O94" s="12"/>
      <c r="P94" s="13"/>
      <c r="Q94" s="13"/>
      <c r="R94" s="13"/>
      <c r="S94" s="13"/>
      <c r="T94" s="13"/>
      <c r="U94" s="13"/>
      <c r="V94" s="13"/>
      <c r="W94" s="13"/>
      <c r="X94" s="13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5.75" x14ac:dyDescent="0.25">
      <c r="A95" s="2"/>
      <c r="B95" s="2"/>
      <c r="C95" s="9"/>
      <c r="D95" s="58"/>
      <c r="E95" s="32"/>
      <c r="F95" s="32"/>
      <c r="G95" s="70"/>
      <c r="H95" s="32"/>
      <c r="I95" s="32"/>
      <c r="J95" s="32"/>
      <c r="K95" s="32"/>
      <c r="L95" s="58"/>
      <c r="M95" s="2"/>
      <c r="N95" s="6"/>
      <c r="O95" s="12"/>
      <c r="P95" s="13"/>
      <c r="Q95" s="13"/>
      <c r="R95" s="13"/>
      <c r="S95" s="13"/>
      <c r="T95" s="13"/>
      <c r="U95" s="13"/>
      <c r="V95" s="13"/>
      <c r="W95" s="13"/>
      <c r="X95" s="13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5.75" x14ac:dyDescent="0.25">
      <c r="A96" s="1"/>
      <c r="B96" s="2"/>
      <c r="C96" s="9"/>
      <c r="D96" s="69"/>
      <c r="E96" s="69"/>
      <c r="F96" s="69"/>
      <c r="G96" s="69"/>
      <c r="H96" s="69"/>
      <c r="I96" s="69"/>
      <c r="J96" s="69"/>
      <c r="K96" s="69"/>
      <c r="L96" s="69"/>
      <c r="M96" s="2"/>
      <c r="N96" s="6"/>
      <c r="O96" s="12"/>
      <c r="P96" s="13"/>
      <c r="Q96" s="13"/>
      <c r="R96" s="13"/>
      <c r="S96" s="13"/>
      <c r="T96" s="13"/>
      <c r="U96" s="13"/>
      <c r="V96" s="13"/>
      <c r="W96" s="13"/>
      <c r="X96" s="13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5.75" x14ac:dyDescent="0.25">
      <c r="A97" s="1"/>
      <c r="B97" s="2"/>
      <c r="C97" s="9"/>
      <c r="D97" s="58"/>
      <c r="E97" s="58"/>
      <c r="F97" s="58"/>
      <c r="G97" s="58"/>
      <c r="H97" s="58"/>
      <c r="I97" s="58"/>
      <c r="J97" s="58"/>
      <c r="K97" s="58"/>
      <c r="L97" s="58"/>
      <c r="M97" s="2"/>
      <c r="N97" s="7"/>
      <c r="O97" s="12"/>
      <c r="P97" s="14"/>
      <c r="Q97" s="13"/>
      <c r="R97" s="13"/>
      <c r="S97" s="13"/>
      <c r="T97" s="13"/>
      <c r="U97" s="13"/>
      <c r="V97" s="13"/>
      <c r="W97" s="13"/>
      <c r="X97" s="13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5.75" x14ac:dyDescent="0.25">
      <c r="A98" s="25"/>
      <c r="B98" s="2"/>
      <c r="C98" s="9"/>
      <c r="D98" s="71"/>
      <c r="E98" s="71"/>
      <c r="F98" s="71"/>
      <c r="G98" s="71"/>
      <c r="H98" s="71"/>
      <c r="I98" s="71"/>
      <c r="J98" s="71"/>
      <c r="K98" s="71"/>
      <c r="L98" s="71"/>
      <c r="M98" s="2"/>
      <c r="N98" s="6"/>
      <c r="O98" s="12"/>
      <c r="P98" s="13"/>
      <c r="Q98" s="13"/>
      <c r="R98" s="13"/>
      <c r="S98" s="13"/>
      <c r="T98" s="13"/>
      <c r="U98" s="13"/>
      <c r="V98" s="13"/>
      <c r="W98" s="13"/>
      <c r="X98" s="13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5.75" x14ac:dyDescent="0.25">
      <c r="A99" s="1"/>
      <c r="B99" s="2"/>
      <c r="C99" s="9"/>
      <c r="D99" s="58"/>
      <c r="E99" s="58"/>
      <c r="F99" s="58"/>
      <c r="G99" s="58"/>
      <c r="H99" s="58"/>
      <c r="I99" s="58"/>
      <c r="J99" s="58"/>
      <c r="K99" s="58"/>
      <c r="L99" s="58"/>
      <c r="M99" s="2"/>
      <c r="N99" s="6"/>
      <c r="O99" s="12"/>
      <c r="P99" s="13"/>
      <c r="Q99" s="13"/>
      <c r="R99" s="13"/>
      <c r="S99" s="13"/>
      <c r="T99" s="13"/>
      <c r="U99" s="13"/>
      <c r="V99" s="13"/>
      <c r="W99" s="13"/>
      <c r="X99" s="13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5.75" x14ac:dyDescent="0.25">
      <c r="A100" s="2"/>
      <c r="B100" s="2"/>
      <c r="C100" s="9"/>
      <c r="D100" s="58"/>
      <c r="E100" s="32"/>
      <c r="F100" s="32"/>
      <c r="G100" s="58"/>
      <c r="H100" s="32"/>
      <c r="I100" s="32"/>
      <c r="J100" s="32"/>
      <c r="K100" s="32"/>
      <c r="L100" s="58"/>
      <c r="M100" s="2"/>
      <c r="N100" s="6"/>
      <c r="O100" s="12"/>
      <c r="P100" s="13"/>
      <c r="Q100" s="13"/>
      <c r="R100" s="13"/>
      <c r="S100" s="13"/>
      <c r="T100" s="13"/>
      <c r="U100" s="13"/>
      <c r="V100" s="13"/>
      <c r="W100" s="13"/>
      <c r="X100" s="13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5.75" x14ac:dyDescent="0.25">
      <c r="A101" s="2"/>
      <c r="B101" s="2"/>
      <c r="C101" s="9"/>
      <c r="D101" s="58"/>
      <c r="E101" s="32"/>
      <c r="F101" s="32"/>
      <c r="G101" s="58"/>
      <c r="H101" s="32"/>
      <c r="I101" s="32"/>
      <c r="J101" s="32"/>
      <c r="K101" s="32"/>
      <c r="L101" s="58"/>
      <c r="M101" s="2"/>
      <c r="N101" s="6"/>
      <c r="O101" s="12"/>
      <c r="P101" s="13"/>
      <c r="Q101" s="13"/>
      <c r="R101" s="13"/>
      <c r="S101" s="13"/>
      <c r="T101" s="13"/>
      <c r="U101" s="13"/>
      <c r="V101" s="13"/>
      <c r="W101" s="13"/>
      <c r="X101" s="13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5.75" x14ac:dyDescent="0.25">
      <c r="A102" s="2"/>
      <c r="B102" s="2"/>
      <c r="C102" s="9"/>
      <c r="D102" s="58"/>
      <c r="E102" s="32"/>
      <c r="F102" s="32"/>
      <c r="G102" s="58"/>
      <c r="H102" s="32"/>
      <c r="I102" s="32"/>
      <c r="J102" s="32"/>
      <c r="K102" s="32"/>
      <c r="L102" s="58"/>
      <c r="M102" s="2"/>
      <c r="N102" s="7"/>
      <c r="O102" s="12"/>
      <c r="P102" s="14"/>
      <c r="Q102" s="13"/>
      <c r="R102" s="13"/>
      <c r="S102" s="13"/>
      <c r="T102" s="13"/>
      <c r="U102" s="13"/>
      <c r="V102" s="13"/>
      <c r="W102" s="13"/>
      <c r="X102" s="13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5.75" x14ac:dyDescent="0.25">
      <c r="A103" s="1"/>
      <c r="B103" s="2"/>
      <c r="C103" s="9"/>
      <c r="D103" s="69"/>
      <c r="E103" s="69"/>
      <c r="F103" s="69"/>
      <c r="G103" s="69"/>
      <c r="H103" s="69"/>
      <c r="I103" s="69"/>
      <c r="J103" s="69"/>
      <c r="K103" s="69"/>
      <c r="L103" s="69"/>
      <c r="M103" s="2"/>
      <c r="N103" s="7"/>
      <c r="O103" s="12"/>
      <c r="P103" s="14"/>
      <c r="Q103" s="13"/>
      <c r="R103" s="13"/>
      <c r="S103" s="13"/>
      <c r="T103" s="13"/>
      <c r="U103" s="13"/>
      <c r="V103" s="13"/>
      <c r="W103" s="13"/>
      <c r="X103" s="1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5.75" x14ac:dyDescent="0.25">
      <c r="A104" s="1"/>
      <c r="B104" s="2"/>
      <c r="C104" s="9"/>
      <c r="D104" s="69"/>
      <c r="E104" s="58"/>
      <c r="F104" s="58"/>
      <c r="G104" s="58"/>
      <c r="H104" s="58"/>
      <c r="I104" s="58"/>
      <c r="J104" s="58"/>
      <c r="K104" s="58"/>
      <c r="L104" s="58"/>
      <c r="M104" s="2"/>
      <c r="N104" s="6"/>
      <c r="O104" s="12"/>
      <c r="P104" s="13"/>
      <c r="Q104" s="13"/>
      <c r="R104" s="13"/>
      <c r="S104" s="13"/>
      <c r="T104" s="13"/>
      <c r="U104" s="13"/>
      <c r="V104" s="13"/>
      <c r="W104" s="13"/>
      <c r="X104" s="13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ht="18" x14ac:dyDescent="0.25">
      <c r="A105" s="26"/>
      <c r="B105" s="18"/>
      <c r="C105" s="9"/>
      <c r="D105" s="69"/>
      <c r="E105" s="69"/>
      <c r="F105" s="69"/>
      <c r="G105" s="69"/>
      <c r="H105" s="69"/>
      <c r="I105" s="69"/>
      <c r="J105" s="69"/>
      <c r="K105" s="69"/>
      <c r="L105" s="69"/>
      <c r="M105" s="2"/>
      <c r="N105" s="6"/>
      <c r="O105" s="12"/>
      <c r="P105" s="13"/>
      <c r="Q105" s="13"/>
      <c r="R105" s="13"/>
      <c r="S105" s="13"/>
      <c r="T105" s="13"/>
      <c r="U105" s="13"/>
      <c r="V105" s="13"/>
      <c r="W105" s="13"/>
      <c r="X105" s="13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ht="15.75" x14ac:dyDescent="0.25">
      <c r="A106" s="1"/>
      <c r="B106" s="2"/>
      <c r="C106" s="2"/>
      <c r="D106" s="58"/>
      <c r="E106" s="58"/>
      <c r="F106" s="58"/>
      <c r="G106" s="58"/>
      <c r="H106" s="58"/>
      <c r="I106" s="58"/>
      <c r="J106" s="58"/>
      <c r="K106" s="58"/>
      <c r="L106" s="58"/>
      <c r="M106" s="2"/>
      <c r="N106" s="6"/>
      <c r="O106" s="12"/>
      <c r="P106" s="13"/>
      <c r="Q106" s="13"/>
      <c r="R106" s="13"/>
      <c r="S106" s="13"/>
      <c r="T106" s="13"/>
      <c r="U106" s="13"/>
      <c r="V106" s="13"/>
      <c r="W106" s="13"/>
      <c r="X106" s="13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ht="18" x14ac:dyDescent="0.25">
      <c r="A107" s="26"/>
      <c r="B107" s="2"/>
      <c r="C107" s="2"/>
      <c r="D107" s="58"/>
      <c r="E107" s="58"/>
      <c r="F107" s="58"/>
      <c r="G107" s="58"/>
      <c r="H107" s="58"/>
      <c r="I107" s="58"/>
      <c r="J107" s="58"/>
      <c r="K107" s="58"/>
      <c r="L107" s="58"/>
      <c r="M107" s="2"/>
      <c r="N107" s="6"/>
      <c r="O107" s="12"/>
      <c r="P107" s="13"/>
      <c r="Q107" s="13"/>
      <c r="R107" s="13"/>
      <c r="S107" s="13"/>
      <c r="T107" s="13"/>
      <c r="U107" s="13"/>
      <c r="V107" s="13"/>
      <c r="W107" s="13"/>
      <c r="X107" s="13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ht="15.75" x14ac:dyDescent="0.25">
      <c r="A108" s="1"/>
      <c r="B108" s="2"/>
      <c r="C108" s="2"/>
      <c r="D108" s="58"/>
      <c r="E108" s="58"/>
      <c r="F108" s="58"/>
      <c r="G108" s="58"/>
      <c r="H108" s="58"/>
      <c r="I108" s="58"/>
      <c r="J108" s="58"/>
      <c r="K108" s="58"/>
      <c r="L108" s="58"/>
      <c r="M108" s="2"/>
      <c r="N108" s="7"/>
      <c r="O108" s="12"/>
      <c r="P108" s="14"/>
      <c r="Q108" s="13"/>
      <c r="R108" s="13"/>
      <c r="S108" s="13"/>
      <c r="T108" s="13"/>
      <c r="U108" s="13"/>
      <c r="V108" s="13"/>
      <c r="W108" s="13"/>
      <c r="X108" s="13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5.75" x14ac:dyDescent="0.25">
      <c r="A109" s="2"/>
      <c r="B109" s="2"/>
      <c r="C109" s="9"/>
      <c r="D109" s="58"/>
      <c r="E109" s="32"/>
      <c r="F109" s="32"/>
      <c r="G109" s="58"/>
      <c r="H109" s="32"/>
      <c r="I109" s="32"/>
      <c r="J109" s="32"/>
      <c r="K109" s="32"/>
      <c r="L109" s="58"/>
      <c r="M109" s="2"/>
      <c r="N109" s="6"/>
      <c r="O109" s="12"/>
      <c r="P109" s="13"/>
      <c r="Q109" s="13"/>
      <c r="R109" s="13"/>
      <c r="S109" s="13"/>
      <c r="T109" s="13"/>
      <c r="U109" s="13"/>
      <c r="V109" s="13"/>
      <c r="W109" s="13"/>
      <c r="X109" s="13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5.75" x14ac:dyDescent="0.25">
      <c r="A110" s="2"/>
      <c r="B110" s="2"/>
      <c r="C110" s="9"/>
      <c r="D110" s="58"/>
      <c r="E110" s="32"/>
      <c r="F110" s="32"/>
      <c r="G110" s="58"/>
      <c r="H110" s="32"/>
      <c r="I110" s="32"/>
      <c r="J110" s="32"/>
      <c r="K110" s="32"/>
      <c r="L110" s="58"/>
      <c r="M110" s="2"/>
      <c r="N110" s="6"/>
      <c r="O110" s="12"/>
      <c r="P110" s="13"/>
      <c r="Q110" s="13"/>
      <c r="R110" s="13"/>
      <c r="S110" s="13"/>
      <c r="T110" s="13"/>
      <c r="U110" s="13"/>
      <c r="V110" s="13"/>
      <c r="W110" s="13"/>
      <c r="X110" s="13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ht="15.75" x14ac:dyDescent="0.25">
      <c r="A111" s="2"/>
      <c r="B111" s="2"/>
      <c r="C111" s="9"/>
      <c r="D111" s="58"/>
      <c r="E111" s="32"/>
      <c r="F111" s="32"/>
      <c r="G111" s="58"/>
      <c r="H111" s="32"/>
      <c r="I111" s="32"/>
      <c r="J111" s="32"/>
      <c r="K111" s="32"/>
      <c r="L111" s="58"/>
      <c r="M111" s="2"/>
      <c r="N111" s="6"/>
      <c r="O111" s="12"/>
      <c r="P111" s="13"/>
      <c r="Q111" s="13"/>
      <c r="R111" s="13"/>
      <c r="S111" s="13"/>
      <c r="T111" s="13"/>
      <c r="U111" s="13"/>
      <c r="V111" s="13"/>
      <c r="W111" s="13"/>
      <c r="X111" s="13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5.75" x14ac:dyDescent="0.25">
      <c r="A112" s="2"/>
      <c r="B112" s="2"/>
      <c r="C112" s="9"/>
      <c r="D112" s="58"/>
      <c r="E112" s="32"/>
      <c r="F112" s="32"/>
      <c r="G112" s="58"/>
      <c r="H112" s="32"/>
      <c r="I112" s="32"/>
      <c r="J112" s="32"/>
      <c r="K112" s="32"/>
      <c r="L112" s="58"/>
      <c r="M112" s="2"/>
      <c r="N112" s="6"/>
      <c r="O112" s="12"/>
      <c r="P112" s="13"/>
      <c r="Q112" s="13"/>
      <c r="R112" s="13"/>
      <c r="S112" s="13"/>
      <c r="T112" s="13"/>
      <c r="U112" s="13"/>
      <c r="V112" s="13"/>
      <c r="W112" s="13"/>
      <c r="X112" s="13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5.75" x14ac:dyDescent="0.25">
      <c r="A113" s="2"/>
      <c r="B113" s="2"/>
      <c r="C113" s="9"/>
      <c r="D113" s="58"/>
      <c r="E113" s="32"/>
      <c r="F113" s="32"/>
      <c r="G113" s="58"/>
      <c r="H113" s="32"/>
      <c r="I113" s="32"/>
      <c r="J113" s="32"/>
      <c r="K113" s="32"/>
      <c r="L113" s="58"/>
      <c r="M113" s="2"/>
      <c r="N113" s="6"/>
      <c r="O113" s="12"/>
      <c r="P113" s="13"/>
      <c r="Q113" s="13"/>
      <c r="R113" s="13"/>
      <c r="S113" s="13"/>
      <c r="T113" s="13"/>
      <c r="U113" s="13"/>
      <c r="V113" s="13"/>
      <c r="W113" s="13"/>
      <c r="X113" s="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ht="15.75" x14ac:dyDescent="0.25">
      <c r="A114" s="2"/>
      <c r="B114" s="2"/>
      <c r="C114" s="9"/>
      <c r="D114" s="58"/>
      <c r="E114" s="32"/>
      <c r="F114" s="32"/>
      <c r="G114" s="58"/>
      <c r="H114" s="32"/>
      <c r="I114" s="32"/>
      <c r="J114" s="32"/>
      <c r="K114" s="32"/>
      <c r="L114" s="58"/>
      <c r="M114" s="2"/>
      <c r="N114" s="6"/>
      <c r="O114" s="12"/>
      <c r="P114" s="13"/>
      <c r="Q114" s="13"/>
      <c r="R114" s="13"/>
      <c r="S114" s="13"/>
      <c r="T114" s="13"/>
      <c r="U114" s="13"/>
      <c r="V114" s="13"/>
      <c r="W114" s="13"/>
      <c r="X114" s="13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5.75" x14ac:dyDescent="0.25">
      <c r="A115" s="1"/>
      <c r="B115" s="18"/>
      <c r="C115" s="9"/>
      <c r="D115" s="69"/>
      <c r="E115" s="69"/>
      <c r="F115" s="69"/>
      <c r="G115" s="69"/>
      <c r="H115" s="69"/>
      <c r="I115" s="69"/>
      <c r="J115" s="69"/>
      <c r="K115" s="69"/>
      <c r="L115" s="69"/>
      <c r="M115" s="2"/>
      <c r="N115" s="6"/>
      <c r="O115" s="12"/>
      <c r="P115" s="13"/>
      <c r="Q115" s="13"/>
      <c r="R115" s="13"/>
      <c r="S115" s="13"/>
      <c r="T115" s="13"/>
      <c r="U115" s="13"/>
      <c r="V115" s="13"/>
      <c r="W115" s="13"/>
      <c r="X115" s="13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ht="15.75" x14ac:dyDescent="0.25">
      <c r="A116" s="1"/>
      <c r="B116" s="2"/>
      <c r="C116" s="9"/>
      <c r="D116" s="58"/>
      <c r="E116" s="58"/>
      <c r="F116" s="58"/>
      <c r="G116" s="58"/>
      <c r="H116" s="58"/>
      <c r="I116" s="58"/>
      <c r="J116" s="58"/>
      <c r="K116" s="58"/>
      <c r="L116" s="58"/>
      <c r="M116" s="2"/>
      <c r="N116" s="6"/>
      <c r="O116" s="12"/>
      <c r="P116" s="13"/>
      <c r="Q116" s="13"/>
      <c r="R116" s="13"/>
      <c r="S116" s="13"/>
      <c r="T116" s="13"/>
      <c r="U116" s="13"/>
      <c r="V116" s="13"/>
      <c r="W116" s="13"/>
      <c r="X116" s="13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ht="15.75" x14ac:dyDescent="0.25">
      <c r="A117" s="1"/>
      <c r="B117" s="9"/>
      <c r="C117" s="9"/>
      <c r="D117" s="58"/>
      <c r="E117" s="58"/>
      <c r="F117" s="58"/>
      <c r="G117" s="58"/>
      <c r="H117" s="58"/>
      <c r="I117" s="58"/>
      <c r="J117" s="58"/>
      <c r="K117" s="58"/>
      <c r="L117" s="58"/>
      <c r="M117" s="2"/>
      <c r="N117" s="6"/>
      <c r="O117" s="12"/>
      <c r="P117" s="13"/>
      <c r="Q117" s="13"/>
      <c r="R117" s="13"/>
      <c r="S117" s="13"/>
      <c r="T117" s="13"/>
      <c r="U117" s="13"/>
      <c r="V117" s="13"/>
      <c r="W117" s="13"/>
      <c r="X117" s="13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5.75" x14ac:dyDescent="0.25">
      <c r="A118" s="2"/>
      <c r="B118" s="2"/>
      <c r="C118" s="9"/>
      <c r="D118" s="58"/>
      <c r="E118" s="32"/>
      <c r="F118" s="32"/>
      <c r="G118" s="58"/>
      <c r="H118" s="32"/>
      <c r="I118" s="32"/>
      <c r="J118" s="32"/>
      <c r="K118" s="32"/>
      <c r="L118" s="58"/>
      <c r="M118" s="2"/>
      <c r="N118" s="7"/>
      <c r="O118" s="12"/>
      <c r="P118" s="14"/>
      <c r="Q118" s="13"/>
      <c r="R118" s="13"/>
      <c r="S118" s="13"/>
      <c r="T118" s="13"/>
      <c r="U118" s="13"/>
      <c r="V118" s="13"/>
      <c r="W118" s="13"/>
      <c r="X118" s="13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5.75" x14ac:dyDescent="0.25">
      <c r="A119" s="2"/>
      <c r="B119" s="2"/>
      <c r="C119" s="9"/>
      <c r="D119" s="58"/>
      <c r="E119" s="32"/>
      <c r="F119" s="32"/>
      <c r="G119" s="58"/>
      <c r="H119" s="32"/>
      <c r="I119" s="32"/>
      <c r="J119" s="32"/>
      <c r="K119" s="32"/>
      <c r="L119" s="58"/>
      <c r="M119" s="2"/>
      <c r="N119" s="6"/>
      <c r="O119" s="12"/>
      <c r="P119" s="13"/>
      <c r="Q119" s="13"/>
      <c r="R119" s="13"/>
      <c r="S119" s="13"/>
      <c r="T119" s="13"/>
      <c r="U119" s="13"/>
      <c r="V119" s="13"/>
      <c r="W119" s="13"/>
      <c r="X119" s="13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ht="15.75" x14ac:dyDescent="0.25">
      <c r="A120" s="2"/>
      <c r="B120" s="2"/>
      <c r="C120" s="9"/>
      <c r="D120" s="58"/>
      <c r="E120" s="32"/>
      <c r="F120" s="32"/>
      <c r="G120" s="58"/>
      <c r="H120" s="32"/>
      <c r="I120" s="32"/>
      <c r="J120" s="32"/>
      <c r="K120" s="32"/>
      <c r="L120" s="58"/>
      <c r="M120" s="2"/>
      <c r="N120" s="6"/>
      <c r="O120" s="12"/>
      <c r="P120" s="13"/>
      <c r="Q120" s="13"/>
      <c r="R120" s="13"/>
      <c r="S120" s="13"/>
      <c r="T120" s="13"/>
      <c r="U120" s="13"/>
      <c r="V120" s="13"/>
      <c r="W120" s="13"/>
      <c r="X120" s="13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5.75" x14ac:dyDescent="0.25">
      <c r="A121" s="2"/>
      <c r="B121" s="2"/>
      <c r="C121" s="9"/>
      <c r="D121" s="58"/>
      <c r="E121" s="32"/>
      <c r="F121" s="32"/>
      <c r="G121" s="58"/>
      <c r="H121" s="32"/>
      <c r="I121" s="32"/>
      <c r="J121" s="32"/>
      <c r="K121" s="32"/>
      <c r="L121" s="58"/>
      <c r="M121" s="2"/>
      <c r="N121" s="6"/>
      <c r="O121" s="12"/>
      <c r="P121" s="13"/>
      <c r="Q121" s="13"/>
      <c r="R121" s="13"/>
      <c r="S121" s="13"/>
      <c r="T121" s="13"/>
      <c r="U121" s="13"/>
      <c r="V121" s="13"/>
      <c r="W121" s="13"/>
      <c r="X121" s="13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ht="15.75" x14ac:dyDescent="0.25">
      <c r="A122" s="1"/>
      <c r="B122" s="18"/>
      <c r="C122" s="9"/>
      <c r="D122" s="69"/>
      <c r="E122" s="69"/>
      <c r="F122" s="69"/>
      <c r="G122" s="69"/>
      <c r="H122" s="69"/>
      <c r="I122" s="69"/>
      <c r="J122" s="69"/>
      <c r="K122" s="69"/>
      <c r="L122" s="69"/>
      <c r="M122" s="2"/>
      <c r="N122" s="6"/>
      <c r="O122" s="12"/>
      <c r="P122" s="13"/>
      <c r="Q122" s="13"/>
      <c r="R122" s="13"/>
      <c r="S122" s="13"/>
      <c r="T122" s="13"/>
      <c r="U122" s="13"/>
      <c r="V122" s="13"/>
      <c r="W122" s="13"/>
      <c r="X122" s="13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ht="15.75" x14ac:dyDescent="0.25">
      <c r="A123" s="1"/>
      <c r="B123" s="2"/>
      <c r="C123" s="2"/>
      <c r="D123" s="58"/>
      <c r="E123" s="58"/>
      <c r="F123" s="58"/>
      <c r="G123" s="58"/>
      <c r="H123" s="58"/>
      <c r="I123" s="58"/>
      <c r="J123" s="58"/>
      <c r="K123" s="58"/>
      <c r="L123" s="58"/>
      <c r="M123" s="2"/>
      <c r="N123" s="6"/>
      <c r="O123" s="12"/>
      <c r="P123" s="13"/>
      <c r="Q123" s="13"/>
      <c r="R123" s="13"/>
      <c r="S123" s="13"/>
      <c r="T123" s="13"/>
      <c r="U123" s="13"/>
      <c r="V123" s="13"/>
      <c r="W123" s="13"/>
      <c r="X123" s="1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5.75" x14ac:dyDescent="0.25">
      <c r="A124"/>
      <c r="B124" s="2"/>
      <c r="C124" s="2"/>
      <c r="D124" s="58"/>
      <c r="E124" s="58"/>
      <c r="F124" s="58"/>
      <c r="G124" s="58"/>
      <c r="H124" s="58"/>
      <c r="I124" s="58"/>
      <c r="J124" s="58"/>
      <c r="K124" s="58"/>
      <c r="L124" s="58"/>
      <c r="M124" s="2"/>
      <c r="N124" s="6"/>
      <c r="O124" s="12"/>
      <c r="P124" s="13"/>
      <c r="Q124" s="13"/>
      <c r="R124" s="13"/>
      <c r="S124" s="13"/>
      <c r="T124" s="13"/>
      <c r="U124" s="13"/>
      <c r="V124" s="13"/>
      <c r="W124" s="13"/>
      <c r="X124" s="13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ht="15.75" x14ac:dyDescent="0.25">
      <c r="A125" s="1"/>
      <c r="B125" s="2"/>
      <c r="C125" s="10"/>
      <c r="D125" s="58"/>
      <c r="E125" s="58"/>
      <c r="F125" s="58"/>
      <c r="G125" s="58"/>
      <c r="H125" s="58"/>
      <c r="I125" s="58"/>
      <c r="J125" s="58"/>
      <c r="K125" s="58"/>
      <c r="L125" s="58"/>
      <c r="M125" s="2"/>
      <c r="N125" s="6"/>
      <c r="O125" s="12"/>
      <c r="P125" s="13"/>
      <c r="Q125" s="13"/>
      <c r="R125" s="13"/>
      <c r="S125" s="13"/>
      <c r="T125" s="13"/>
      <c r="U125" s="13"/>
      <c r="V125" s="13"/>
      <c r="W125" s="13"/>
      <c r="X125" s="13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ht="15.75" x14ac:dyDescent="0.25">
      <c r="A126" s="1"/>
      <c r="B126" s="2"/>
      <c r="C126" s="10"/>
      <c r="D126" s="58"/>
      <c r="E126" s="58"/>
      <c r="F126" s="58"/>
      <c r="G126" s="58"/>
      <c r="H126" s="58"/>
      <c r="I126" s="58"/>
      <c r="J126" s="58"/>
      <c r="K126" s="58"/>
      <c r="L126" s="58"/>
      <c r="M126" s="2"/>
      <c r="N126" s="7"/>
      <c r="O126" s="12"/>
      <c r="P126" s="14"/>
      <c r="Q126" s="13"/>
      <c r="R126" s="13"/>
      <c r="S126" s="13"/>
      <c r="T126" s="13"/>
      <c r="U126" s="13"/>
      <c r="V126" s="13"/>
      <c r="W126" s="13"/>
      <c r="X126" s="13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5.75" x14ac:dyDescent="0.25">
      <c r="A127" s="2"/>
      <c r="B127" s="2"/>
      <c r="C127" s="9"/>
      <c r="D127" s="58"/>
      <c r="E127" s="32"/>
      <c r="F127" s="32"/>
      <c r="G127" s="58"/>
      <c r="H127" s="32"/>
      <c r="I127" s="32"/>
      <c r="J127" s="32"/>
      <c r="K127" s="32"/>
      <c r="L127" s="58"/>
      <c r="M127" s="2"/>
      <c r="N127" s="6"/>
      <c r="O127" s="12"/>
      <c r="P127" s="13"/>
      <c r="Q127" s="13"/>
      <c r="R127" s="13"/>
      <c r="S127" s="13"/>
      <c r="T127" s="13"/>
      <c r="U127" s="13"/>
      <c r="V127" s="13"/>
      <c r="W127" s="13"/>
      <c r="X127" s="13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ht="15.75" x14ac:dyDescent="0.25">
      <c r="A128" s="2"/>
      <c r="B128" s="2"/>
      <c r="C128" s="9"/>
      <c r="D128" s="58"/>
      <c r="E128" s="32"/>
      <c r="F128" s="32"/>
      <c r="G128" s="58"/>
      <c r="H128" s="32"/>
      <c r="I128" s="32"/>
      <c r="J128" s="32"/>
      <c r="K128" s="32"/>
      <c r="L128" s="58"/>
      <c r="M128" s="2"/>
      <c r="N128" s="6"/>
      <c r="O128" s="12"/>
      <c r="P128" s="13"/>
      <c r="Q128" s="13"/>
      <c r="R128" s="13"/>
      <c r="S128" s="13"/>
      <c r="T128" s="13"/>
      <c r="U128" s="13"/>
      <c r="V128" s="13"/>
      <c r="W128" s="13"/>
      <c r="X128" s="13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ht="15.75" x14ac:dyDescent="0.25">
      <c r="A129" s="2"/>
      <c r="B129" s="2"/>
      <c r="C129" s="9"/>
      <c r="D129" s="58"/>
      <c r="E129" s="32"/>
      <c r="F129" s="32"/>
      <c r="G129" s="58"/>
      <c r="H129" s="32"/>
      <c r="I129" s="32"/>
      <c r="J129" s="32"/>
      <c r="K129" s="32"/>
      <c r="L129" s="58"/>
      <c r="M129" s="2"/>
      <c r="N129" s="6"/>
      <c r="O129" s="12"/>
      <c r="P129" s="13"/>
      <c r="Q129" s="13"/>
      <c r="R129" s="13"/>
      <c r="S129" s="13"/>
      <c r="T129" s="13"/>
      <c r="U129" s="13"/>
      <c r="V129" s="13"/>
      <c r="W129" s="13"/>
      <c r="X129" s="13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5.75" x14ac:dyDescent="0.25">
      <c r="A130" s="2"/>
      <c r="B130" s="2"/>
      <c r="C130" s="9"/>
      <c r="D130" s="58"/>
      <c r="E130" s="32"/>
      <c r="F130" s="32"/>
      <c r="G130" s="58"/>
      <c r="H130" s="32"/>
      <c r="I130" s="32"/>
      <c r="J130" s="32"/>
      <c r="K130" s="32"/>
      <c r="L130" s="58"/>
      <c r="M130" s="2"/>
      <c r="N130" s="6"/>
      <c r="O130" s="12"/>
      <c r="P130" s="13"/>
      <c r="Q130" s="13"/>
      <c r="R130" s="13"/>
      <c r="S130" s="13"/>
      <c r="T130" s="13"/>
      <c r="U130" s="13"/>
      <c r="V130" s="13"/>
      <c r="W130" s="13"/>
      <c r="X130" s="13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5.75" x14ac:dyDescent="0.25">
      <c r="A131" s="2"/>
      <c r="B131" s="2"/>
      <c r="C131" s="9"/>
      <c r="D131" s="58"/>
      <c r="E131" s="32"/>
      <c r="F131" s="32"/>
      <c r="G131" s="58"/>
      <c r="H131" s="32"/>
      <c r="I131" s="32"/>
      <c r="J131" s="32"/>
      <c r="K131" s="32"/>
      <c r="L131" s="58"/>
      <c r="M131" s="2"/>
      <c r="N131" s="7"/>
      <c r="O131" s="12"/>
      <c r="P131" s="14"/>
      <c r="Q131" s="13"/>
      <c r="R131" s="13"/>
      <c r="S131" s="13"/>
      <c r="T131" s="13"/>
      <c r="U131" s="13"/>
      <c r="V131" s="13"/>
      <c r="W131" s="13"/>
      <c r="X131" s="13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ht="15.75" x14ac:dyDescent="0.25">
      <c r="A132" s="2"/>
      <c r="B132" s="2"/>
      <c r="C132" s="9"/>
      <c r="D132" s="58"/>
      <c r="E132" s="32"/>
      <c r="F132" s="32"/>
      <c r="G132" s="58"/>
      <c r="H132" s="32"/>
      <c r="I132" s="32"/>
      <c r="J132" s="32"/>
      <c r="K132" s="32"/>
      <c r="L132" s="58"/>
      <c r="M132" s="2"/>
      <c r="N132" s="6"/>
      <c r="O132" s="12"/>
      <c r="P132" s="14"/>
      <c r="Q132" s="13"/>
      <c r="R132" s="13"/>
      <c r="S132" s="13"/>
      <c r="T132" s="13"/>
      <c r="U132" s="13"/>
      <c r="V132" s="13"/>
      <c r="W132" s="13"/>
      <c r="X132" s="13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5.75" x14ac:dyDescent="0.25">
      <c r="A133" s="1"/>
      <c r="B133" s="18"/>
      <c r="C133" s="9"/>
      <c r="D133" s="69"/>
      <c r="E133" s="69"/>
      <c r="F133" s="69"/>
      <c r="G133" s="69"/>
      <c r="H133" s="69"/>
      <c r="I133" s="69"/>
      <c r="J133" s="69"/>
      <c r="K133" s="69"/>
      <c r="L133" s="69"/>
      <c r="M133" s="2"/>
      <c r="N133" s="6"/>
      <c r="O133" s="12"/>
      <c r="P133" s="13"/>
      <c r="Q133" s="13"/>
      <c r="R133" s="13"/>
      <c r="S133" s="13"/>
      <c r="T133" s="13"/>
      <c r="U133" s="13"/>
      <c r="V133" s="13"/>
      <c r="W133" s="13"/>
      <c r="X133" s="1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5.75" x14ac:dyDescent="0.25">
      <c r="A134" s="1"/>
      <c r="B134" s="2"/>
      <c r="C134" s="9"/>
      <c r="D134" s="58"/>
      <c r="E134" s="58"/>
      <c r="F134" s="58"/>
      <c r="G134" s="58"/>
      <c r="H134" s="58"/>
      <c r="I134" s="58"/>
      <c r="J134" s="58"/>
      <c r="K134" s="58"/>
      <c r="L134" s="58"/>
      <c r="M134" s="2"/>
      <c r="N134" s="6"/>
      <c r="O134" s="12"/>
      <c r="P134" s="13"/>
      <c r="Q134" s="13"/>
      <c r="R134" s="13"/>
      <c r="S134" s="13"/>
      <c r="T134" s="13"/>
      <c r="U134" s="13"/>
      <c r="V134" s="13"/>
      <c r="W134" s="13"/>
      <c r="X134" s="13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ht="15.75" x14ac:dyDescent="0.25">
      <c r="A135" s="1"/>
      <c r="B135" s="18"/>
      <c r="C135" s="9"/>
      <c r="D135" s="58"/>
      <c r="E135" s="58"/>
      <c r="F135" s="58"/>
      <c r="G135" s="58"/>
      <c r="H135" s="58"/>
      <c r="I135" s="58"/>
      <c r="J135" s="58"/>
      <c r="K135" s="58"/>
      <c r="L135" s="58"/>
      <c r="M135" s="2"/>
      <c r="N135" s="7"/>
      <c r="O135" s="12"/>
      <c r="P135" s="14"/>
      <c r="Q135" s="13"/>
      <c r="R135" s="13"/>
      <c r="S135" s="13"/>
      <c r="T135" s="13"/>
      <c r="U135" s="13"/>
      <c r="V135" s="13"/>
      <c r="W135" s="13"/>
      <c r="X135" s="13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5.75" x14ac:dyDescent="0.25">
      <c r="A136" s="2"/>
      <c r="B136" s="9"/>
      <c r="C136" s="9"/>
      <c r="D136" s="58"/>
      <c r="E136" s="32"/>
      <c r="F136" s="32"/>
      <c r="G136" s="58"/>
      <c r="H136" s="32"/>
      <c r="I136" s="32"/>
      <c r="J136" s="32"/>
      <c r="K136" s="32"/>
      <c r="L136" s="58"/>
      <c r="M136" s="2"/>
      <c r="N136" s="6"/>
      <c r="O136" s="12"/>
      <c r="P136" s="13"/>
      <c r="Q136" s="13"/>
      <c r="R136" s="13"/>
      <c r="S136" s="13"/>
      <c r="T136" s="13"/>
      <c r="U136" s="13"/>
      <c r="V136" s="13"/>
      <c r="W136" s="13"/>
      <c r="X136" s="13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15.75" x14ac:dyDescent="0.25">
      <c r="A137" s="2"/>
      <c r="B137" s="2"/>
      <c r="C137" s="9"/>
      <c r="D137" s="58"/>
      <c r="E137" s="32"/>
      <c r="F137" s="32"/>
      <c r="G137" s="58"/>
      <c r="H137" s="32"/>
      <c r="I137" s="32"/>
      <c r="J137" s="32"/>
      <c r="K137" s="32"/>
      <c r="L137" s="58"/>
      <c r="M137" s="2"/>
      <c r="N137" s="6"/>
      <c r="O137" s="12"/>
      <c r="P137" s="13"/>
      <c r="Q137" s="13"/>
      <c r="R137" s="13"/>
      <c r="S137" s="13"/>
      <c r="T137" s="13"/>
      <c r="U137" s="13"/>
      <c r="V137" s="13"/>
      <c r="W137" s="13"/>
      <c r="X137" s="13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ht="15.75" x14ac:dyDescent="0.25">
      <c r="A138" s="2"/>
      <c r="B138" s="18"/>
      <c r="C138" s="9"/>
      <c r="D138" s="58"/>
      <c r="E138" s="32"/>
      <c r="F138" s="32"/>
      <c r="G138" s="58"/>
      <c r="H138" s="32"/>
      <c r="I138" s="32"/>
      <c r="J138" s="32"/>
      <c r="K138" s="32"/>
      <c r="L138" s="58"/>
      <c r="M138" s="2"/>
      <c r="N138" s="6"/>
      <c r="O138" s="12"/>
      <c r="P138" s="13"/>
      <c r="Q138" s="13"/>
      <c r="R138" s="13"/>
      <c r="S138" s="13"/>
      <c r="T138" s="13"/>
      <c r="U138" s="13"/>
      <c r="V138" s="13"/>
      <c r="W138" s="13"/>
      <c r="X138" s="13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5.75" x14ac:dyDescent="0.25">
      <c r="A139" s="2"/>
      <c r="B139" s="18"/>
      <c r="C139" s="9"/>
      <c r="D139" s="58"/>
      <c r="E139" s="32"/>
      <c r="F139" s="32"/>
      <c r="G139" s="32"/>
      <c r="H139" s="32"/>
      <c r="I139" s="32"/>
      <c r="J139" s="32"/>
      <c r="K139" s="32"/>
      <c r="L139" s="32"/>
      <c r="M139" s="2"/>
      <c r="N139" s="6"/>
      <c r="O139" s="12"/>
      <c r="P139" s="13"/>
      <c r="Q139" s="13"/>
      <c r="R139" s="13"/>
      <c r="S139" s="13"/>
      <c r="T139" s="13"/>
      <c r="U139" s="13"/>
      <c r="V139" s="13"/>
      <c r="W139" s="13"/>
      <c r="X139" s="13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5.75" x14ac:dyDescent="0.25">
      <c r="A140" s="2"/>
      <c r="B140" s="18"/>
      <c r="C140" s="9"/>
      <c r="D140" s="58"/>
      <c r="E140" s="32"/>
      <c r="F140" s="32"/>
      <c r="G140" s="32"/>
      <c r="H140" s="32"/>
      <c r="I140" s="32"/>
      <c r="J140" s="32"/>
      <c r="K140" s="32"/>
      <c r="L140" s="32"/>
      <c r="M140" s="2"/>
      <c r="N140" s="6"/>
      <c r="O140" s="12"/>
      <c r="P140" s="13"/>
      <c r="Q140" s="13"/>
      <c r="R140" s="13"/>
      <c r="S140" s="13"/>
      <c r="T140" s="13"/>
      <c r="U140" s="13"/>
      <c r="V140" s="13"/>
      <c r="W140" s="13"/>
      <c r="X140" s="13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ht="15.75" x14ac:dyDescent="0.25">
      <c r="A141" s="1"/>
      <c r="B141" s="18"/>
      <c r="C141" s="9"/>
      <c r="D141" s="69"/>
      <c r="E141" s="69"/>
      <c r="F141" s="69"/>
      <c r="G141" s="69"/>
      <c r="H141" s="69"/>
      <c r="I141" s="69"/>
      <c r="J141" s="69"/>
      <c r="K141" s="69"/>
      <c r="L141" s="69"/>
      <c r="M141" s="2"/>
      <c r="N141" s="7"/>
      <c r="O141" s="12"/>
      <c r="P141" s="14"/>
      <c r="Q141" s="13"/>
      <c r="R141" s="13"/>
      <c r="S141" s="13"/>
      <c r="T141" s="13"/>
      <c r="U141" s="13"/>
      <c r="V141" s="13"/>
      <c r="W141" s="13"/>
      <c r="X141" s="13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5.75" x14ac:dyDescent="0.25">
      <c r="A142" s="1"/>
      <c r="B142" s="2"/>
      <c r="C142" s="9"/>
      <c r="D142" s="58"/>
      <c r="E142" s="58"/>
      <c r="F142" s="58"/>
      <c r="G142" s="58"/>
      <c r="H142" s="58"/>
      <c r="I142" s="58"/>
      <c r="J142" s="58"/>
      <c r="K142" s="58"/>
      <c r="L142" s="58"/>
      <c r="M142" s="2"/>
      <c r="N142" s="6"/>
      <c r="O142" s="12"/>
      <c r="P142" s="13"/>
      <c r="Q142" s="13"/>
      <c r="R142" s="13"/>
      <c r="S142" s="13"/>
      <c r="T142" s="13"/>
      <c r="U142" s="13"/>
      <c r="V142" s="13"/>
      <c r="W142" s="13"/>
      <c r="X142" s="13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5.75" x14ac:dyDescent="0.25">
      <c r="A143" s="1"/>
      <c r="B143" s="18"/>
      <c r="C143" s="9"/>
      <c r="D143" s="58"/>
      <c r="E143" s="58"/>
      <c r="F143" s="58"/>
      <c r="G143" s="58"/>
      <c r="H143" s="58"/>
      <c r="I143" s="58"/>
      <c r="J143" s="58"/>
      <c r="K143" s="58"/>
      <c r="L143" s="58"/>
      <c r="M143" s="2"/>
      <c r="N143" s="6"/>
      <c r="O143" s="12"/>
      <c r="P143" s="13"/>
      <c r="Q143" s="13"/>
      <c r="R143" s="13"/>
      <c r="S143" s="13"/>
      <c r="T143" s="13"/>
      <c r="U143" s="13"/>
      <c r="V143" s="13"/>
      <c r="W143" s="13"/>
      <c r="X143" s="1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ht="15.75" x14ac:dyDescent="0.25">
      <c r="A144" s="2"/>
      <c r="B144" s="2"/>
      <c r="C144" s="9"/>
      <c r="D144" s="58"/>
      <c r="E144" s="32"/>
      <c r="F144" s="32"/>
      <c r="G144" s="58"/>
      <c r="H144" s="32"/>
      <c r="I144" s="32"/>
      <c r="J144" s="32"/>
      <c r="K144" s="32"/>
      <c r="L144" s="58"/>
      <c r="M144" s="2"/>
      <c r="N144" s="6"/>
      <c r="O144" s="12"/>
      <c r="P144" s="13"/>
      <c r="Q144" s="13"/>
      <c r="R144" s="13"/>
      <c r="S144" s="13"/>
      <c r="T144" s="13"/>
      <c r="U144" s="13"/>
      <c r="V144" s="13"/>
      <c r="W144" s="13"/>
      <c r="X144" s="13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5.75" x14ac:dyDescent="0.25">
      <c r="A145" s="2"/>
      <c r="B145" s="2"/>
      <c r="C145" s="9"/>
      <c r="D145" s="58"/>
      <c r="E145" s="32"/>
      <c r="F145" s="32"/>
      <c r="G145" s="58"/>
      <c r="H145" s="32"/>
      <c r="I145" s="32"/>
      <c r="J145" s="32"/>
      <c r="K145" s="32"/>
      <c r="L145" s="58"/>
      <c r="M145" s="2"/>
      <c r="N145" s="7"/>
      <c r="O145" s="12"/>
      <c r="P145" s="14"/>
      <c r="Q145" s="13"/>
      <c r="R145" s="13"/>
      <c r="S145" s="13"/>
      <c r="T145" s="13"/>
      <c r="U145" s="13"/>
      <c r="V145" s="13"/>
      <c r="W145" s="13"/>
      <c r="X145" s="13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5.75" x14ac:dyDescent="0.25">
      <c r="A146" s="2"/>
      <c r="B146" s="2"/>
      <c r="C146" s="9"/>
      <c r="D146" s="58"/>
      <c r="E146" s="32"/>
      <c r="F146" s="32"/>
      <c r="G146" s="58"/>
      <c r="H146" s="32"/>
      <c r="I146" s="32"/>
      <c r="J146" s="32"/>
      <c r="K146" s="32"/>
      <c r="L146" s="58"/>
      <c r="M146" s="2"/>
      <c r="N146" s="6"/>
      <c r="O146" s="12"/>
      <c r="P146" s="13"/>
      <c r="Q146" s="13"/>
      <c r="R146" s="13"/>
      <c r="S146" s="13"/>
      <c r="T146" s="13"/>
      <c r="U146" s="13"/>
      <c r="V146" s="13"/>
      <c r="W146" s="13"/>
      <c r="X146" s="13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ht="15.75" x14ac:dyDescent="0.25">
      <c r="A147" s="2"/>
      <c r="B147" s="2"/>
      <c r="C147" s="9"/>
      <c r="D147" s="58"/>
      <c r="E147" s="32"/>
      <c r="F147" s="32"/>
      <c r="G147" s="58"/>
      <c r="H147" s="32"/>
      <c r="I147" s="32"/>
      <c r="J147" s="32"/>
      <c r="K147" s="32"/>
      <c r="L147" s="58"/>
      <c r="M147" s="2"/>
      <c r="N147" s="6"/>
      <c r="O147" s="12"/>
      <c r="P147" s="14"/>
      <c r="Q147" s="13"/>
      <c r="R147" s="13"/>
      <c r="S147" s="13"/>
      <c r="T147" s="13"/>
      <c r="U147" s="13"/>
      <c r="V147" s="13"/>
      <c r="W147" s="13"/>
      <c r="X147" s="13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5.75" x14ac:dyDescent="0.25">
      <c r="A148" s="2"/>
      <c r="B148" s="2"/>
      <c r="C148" s="9"/>
      <c r="D148" s="58"/>
      <c r="E148" s="32"/>
      <c r="F148" s="32"/>
      <c r="G148" s="58"/>
      <c r="H148" s="32"/>
      <c r="I148" s="32"/>
      <c r="J148" s="32"/>
      <c r="K148" s="32"/>
      <c r="L148" s="58"/>
      <c r="M148" s="2"/>
      <c r="N148" s="6"/>
      <c r="O148" s="12"/>
      <c r="P148" s="13"/>
      <c r="Q148" s="13"/>
      <c r="R148" s="13"/>
      <c r="S148" s="13"/>
      <c r="T148" s="13"/>
      <c r="U148" s="13"/>
      <c r="V148" s="13"/>
      <c r="W148" s="13"/>
      <c r="X148" s="13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5.75" x14ac:dyDescent="0.25">
      <c r="A149" s="2"/>
      <c r="B149" s="2"/>
      <c r="C149" s="9"/>
      <c r="D149" s="58"/>
      <c r="E149" s="32"/>
      <c r="F149" s="32"/>
      <c r="G149" s="58"/>
      <c r="H149" s="32"/>
      <c r="I149" s="32"/>
      <c r="J149" s="32"/>
      <c r="K149" s="32"/>
      <c r="L149" s="58"/>
      <c r="M149" s="2"/>
      <c r="N149" s="6"/>
      <c r="O149" s="12"/>
      <c r="P149" s="13"/>
      <c r="Q149" s="13"/>
      <c r="R149" s="13"/>
      <c r="S149" s="13"/>
      <c r="T149" s="13"/>
      <c r="U149" s="13"/>
      <c r="V149" s="13"/>
      <c r="W149" s="13"/>
      <c r="X149" s="13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1:37" ht="15.75" x14ac:dyDescent="0.25">
      <c r="A150" s="2"/>
      <c r="B150" s="2"/>
      <c r="C150" s="9"/>
      <c r="D150" s="58"/>
      <c r="E150" s="32"/>
      <c r="F150" s="32"/>
      <c r="G150" s="58"/>
      <c r="H150" s="32"/>
      <c r="I150" s="32"/>
      <c r="J150" s="32"/>
      <c r="K150" s="32"/>
      <c r="L150" s="58"/>
      <c r="M150" s="2"/>
      <c r="N150" s="6"/>
      <c r="O150" s="12"/>
      <c r="P150" s="13"/>
      <c r="Q150" s="13"/>
      <c r="R150" s="13"/>
      <c r="S150" s="13"/>
      <c r="T150" s="13"/>
      <c r="U150" s="13"/>
      <c r="V150" s="13"/>
      <c r="W150" s="13"/>
      <c r="X150" s="13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5.75" x14ac:dyDescent="0.25">
      <c r="A151" s="2"/>
      <c r="B151" s="2"/>
      <c r="C151" s="9"/>
      <c r="D151" s="58"/>
      <c r="E151" s="32"/>
      <c r="F151" s="32"/>
      <c r="G151" s="58"/>
      <c r="H151" s="32"/>
      <c r="I151" s="32"/>
      <c r="J151" s="32"/>
      <c r="K151" s="32"/>
      <c r="L151" s="58"/>
      <c r="M151" s="2"/>
      <c r="N151" s="6"/>
      <c r="O151" s="12"/>
      <c r="P151" s="13"/>
      <c r="Q151" s="13"/>
      <c r="R151" s="13"/>
      <c r="S151" s="13"/>
      <c r="T151" s="13"/>
      <c r="U151" s="13"/>
      <c r="V151" s="13"/>
      <c r="W151" s="13"/>
      <c r="X151" s="13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5.75" x14ac:dyDescent="0.25">
      <c r="A152" s="2"/>
      <c r="B152" s="2"/>
      <c r="C152" s="9"/>
      <c r="D152" s="58"/>
      <c r="E152" s="32"/>
      <c r="F152" s="32"/>
      <c r="G152" s="58"/>
      <c r="H152" s="32"/>
      <c r="I152" s="32"/>
      <c r="J152" s="32"/>
      <c r="K152" s="32"/>
      <c r="L152" s="58"/>
      <c r="M152" s="2"/>
      <c r="N152" s="6"/>
      <c r="O152" s="12"/>
      <c r="P152" s="13"/>
      <c r="Q152" s="13"/>
      <c r="R152" s="13"/>
      <c r="S152" s="13"/>
      <c r="T152" s="13"/>
      <c r="U152" s="13"/>
      <c r="V152" s="13"/>
      <c r="W152" s="13"/>
      <c r="X152" s="13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1:37" ht="15.75" x14ac:dyDescent="0.25">
      <c r="A153" s="2"/>
      <c r="B153" s="2"/>
      <c r="C153" s="9"/>
      <c r="D153" s="58"/>
      <c r="E153" s="32"/>
      <c r="F153" s="32"/>
      <c r="G153" s="58"/>
      <c r="H153" s="32"/>
      <c r="I153" s="32"/>
      <c r="J153" s="32"/>
      <c r="K153" s="32"/>
      <c r="L153" s="58"/>
      <c r="M153" s="2"/>
      <c r="N153" s="6"/>
      <c r="O153" s="12"/>
      <c r="P153" s="14"/>
      <c r="Q153" s="13"/>
      <c r="R153" s="13"/>
      <c r="S153" s="13"/>
      <c r="T153" s="13"/>
      <c r="U153" s="13"/>
      <c r="V153" s="13"/>
      <c r="W153" s="13"/>
      <c r="X153" s="1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5.75" x14ac:dyDescent="0.25">
      <c r="A154" s="1"/>
      <c r="B154" s="18"/>
      <c r="C154" s="9"/>
      <c r="D154" s="69"/>
      <c r="E154" s="69"/>
      <c r="F154" s="69"/>
      <c r="G154" s="69"/>
      <c r="H154" s="69"/>
      <c r="I154" s="69"/>
      <c r="J154" s="69"/>
      <c r="K154" s="69"/>
      <c r="L154" s="69"/>
      <c r="M154" s="2"/>
      <c r="N154" s="6"/>
      <c r="O154" s="12"/>
      <c r="P154" s="14"/>
      <c r="Q154" s="13"/>
      <c r="R154" s="13"/>
      <c r="S154" s="13"/>
      <c r="T154" s="13"/>
      <c r="U154" s="13"/>
      <c r="V154" s="13"/>
      <c r="W154" s="13"/>
      <c r="X154" s="13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5.75" x14ac:dyDescent="0.25">
      <c r="A155" s="1"/>
      <c r="B155" s="18"/>
      <c r="C155" s="9"/>
      <c r="D155" s="69"/>
      <c r="E155" s="69"/>
      <c r="F155" s="69"/>
      <c r="G155" s="69"/>
      <c r="H155" s="69"/>
      <c r="I155" s="69"/>
      <c r="J155" s="69"/>
      <c r="K155" s="69"/>
      <c r="L155" s="69"/>
      <c r="M155" s="2"/>
      <c r="N155" s="6"/>
      <c r="O155" s="12"/>
      <c r="P155" s="14"/>
      <c r="Q155" s="13"/>
      <c r="R155" s="13"/>
      <c r="S155" s="13"/>
      <c r="T155" s="13"/>
      <c r="U155" s="13"/>
      <c r="V155" s="13"/>
      <c r="W155" s="13"/>
      <c r="X155" s="13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1:37" ht="15.75" x14ac:dyDescent="0.25">
      <c r="A156" s="1"/>
      <c r="B156" s="2"/>
      <c r="C156" s="2"/>
      <c r="D156" s="58"/>
      <c r="E156" s="58"/>
      <c r="F156" s="58"/>
      <c r="G156" s="58"/>
      <c r="H156" s="58"/>
      <c r="I156" s="58"/>
      <c r="J156" s="58"/>
      <c r="K156" s="58"/>
      <c r="L156" s="58"/>
      <c r="M156" s="2"/>
      <c r="N156" s="6"/>
      <c r="O156" s="12"/>
      <c r="P156" s="14"/>
      <c r="Q156" s="13"/>
      <c r="R156" s="13"/>
      <c r="S156" s="13"/>
      <c r="T156" s="13"/>
      <c r="U156" s="13"/>
      <c r="V156" s="13"/>
      <c r="W156" s="13"/>
      <c r="X156" s="13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ht="15.75" x14ac:dyDescent="0.25">
      <c r="A157" s="1"/>
      <c r="B157" s="2"/>
      <c r="C157" s="2"/>
      <c r="D157" s="71"/>
      <c r="E157" s="71"/>
      <c r="F157" s="71"/>
      <c r="G157" s="71"/>
      <c r="H157" s="71"/>
      <c r="I157" s="71"/>
      <c r="J157" s="71"/>
      <c r="K157" s="71"/>
      <c r="L157" s="71"/>
      <c r="M157" s="2"/>
      <c r="N157" s="6"/>
      <c r="O157" s="12"/>
      <c r="P157" s="14"/>
      <c r="Q157" s="13"/>
      <c r="R157" s="13"/>
      <c r="S157" s="13"/>
      <c r="T157" s="13"/>
      <c r="U157" s="13"/>
      <c r="V157" s="13"/>
      <c r="W157" s="13"/>
      <c r="X157" s="13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5.75" x14ac:dyDescent="0.25">
      <c r="A158" s="1"/>
      <c r="B158" s="2"/>
      <c r="C158" s="2"/>
      <c r="D158" s="58"/>
      <c r="E158" s="58"/>
      <c r="F158" s="58"/>
      <c r="G158" s="58"/>
      <c r="H158" s="58"/>
      <c r="I158" s="58"/>
      <c r="J158" s="58"/>
      <c r="K158" s="58"/>
      <c r="L158" s="58"/>
      <c r="M158" s="2"/>
      <c r="N158" s="6"/>
      <c r="O158" s="12"/>
      <c r="P158" s="14"/>
      <c r="Q158" s="13"/>
      <c r="R158" s="13"/>
      <c r="S158" s="13"/>
      <c r="T158" s="13"/>
      <c r="U158" s="13"/>
      <c r="V158" s="13"/>
      <c r="W158" s="13"/>
      <c r="X158" s="13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1:37" ht="15.75" x14ac:dyDescent="0.25">
      <c r="A159" s="2"/>
      <c r="B159" s="2"/>
      <c r="C159" s="9"/>
      <c r="D159" s="58"/>
      <c r="E159" s="32"/>
      <c r="F159" s="32"/>
      <c r="G159" s="58"/>
      <c r="H159" s="32"/>
      <c r="I159" s="32"/>
      <c r="J159" s="32"/>
      <c r="K159" s="32"/>
      <c r="L159" s="58"/>
      <c r="M159" s="2"/>
      <c r="N159" s="6"/>
      <c r="O159" s="12"/>
      <c r="P159" s="14"/>
      <c r="Q159" s="13"/>
      <c r="R159" s="13"/>
      <c r="S159" s="13"/>
      <c r="T159" s="13"/>
      <c r="U159" s="13"/>
      <c r="V159" s="13"/>
      <c r="W159" s="13"/>
      <c r="X159" s="13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ht="15.75" x14ac:dyDescent="0.25">
      <c r="A160" s="2"/>
      <c r="B160" s="2"/>
      <c r="C160" s="9"/>
      <c r="D160" s="58"/>
      <c r="E160" s="32"/>
      <c r="F160" s="32"/>
      <c r="G160" s="58"/>
      <c r="H160" s="32"/>
      <c r="I160" s="32"/>
      <c r="J160" s="32"/>
      <c r="K160" s="32"/>
      <c r="L160" s="58"/>
      <c r="M160" s="2"/>
      <c r="N160" s="6"/>
      <c r="O160" s="12"/>
      <c r="P160" s="14"/>
      <c r="Q160" s="13"/>
      <c r="R160" s="13"/>
      <c r="S160" s="13"/>
      <c r="T160" s="13"/>
      <c r="U160" s="13"/>
      <c r="V160" s="13"/>
      <c r="W160" s="13"/>
      <c r="X160" s="13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5.75" x14ac:dyDescent="0.25">
      <c r="A161" s="2"/>
      <c r="B161" s="2"/>
      <c r="C161" s="9"/>
      <c r="D161" s="58"/>
      <c r="E161" s="32"/>
      <c r="F161" s="32"/>
      <c r="G161" s="58"/>
      <c r="H161" s="32"/>
      <c r="I161" s="32"/>
      <c r="J161" s="32"/>
      <c r="K161" s="32"/>
      <c r="L161" s="58"/>
      <c r="M161" s="2"/>
      <c r="N161" s="6"/>
      <c r="O161" s="12"/>
      <c r="P161" s="14"/>
      <c r="Q161" s="13"/>
      <c r="R161" s="13"/>
      <c r="S161" s="13"/>
      <c r="T161" s="13"/>
      <c r="U161" s="13"/>
      <c r="V161" s="13"/>
      <c r="W161" s="13"/>
      <c r="X161" s="13"/>
      <c r="Y161"/>
      <c r="Z161"/>
      <c r="AA161"/>
      <c r="AB161"/>
      <c r="AC161"/>
      <c r="AD161"/>
      <c r="AE161"/>
      <c r="AF161"/>
      <c r="AG161"/>
      <c r="AH161"/>
      <c r="AI161"/>
      <c r="AJ161"/>
      <c r="AK161"/>
    </row>
    <row r="162" spans="1:37" ht="15.75" x14ac:dyDescent="0.25">
      <c r="A162" s="2"/>
      <c r="B162" s="2"/>
      <c r="C162" s="9"/>
      <c r="D162" s="58"/>
      <c r="E162" s="32"/>
      <c r="F162" s="32"/>
      <c r="G162" s="58"/>
      <c r="H162" s="32"/>
      <c r="I162" s="32"/>
      <c r="J162" s="32"/>
      <c r="K162" s="32"/>
      <c r="L162" s="58"/>
      <c r="M162" s="2"/>
      <c r="N162" s="6"/>
      <c r="O162" s="12"/>
      <c r="P162" s="14"/>
      <c r="Q162" s="13"/>
      <c r="R162" s="13"/>
      <c r="S162" s="13"/>
      <c r="T162" s="13"/>
      <c r="U162" s="13"/>
      <c r="V162" s="13"/>
      <c r="W162" s="13"/>
      <c r="X162" s="13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ht="15.75" x14ac:dyDescent="0.25">
      <c r="A163" s="2"/>
      <c r="B163" s="2"/>
      <c r="C163" s="9"/>
      <c r="D163" s="58"/>
      <c r="E163" s="32"/>
      <c r="F163" s="32"/>
      <c r="G163" s="58"/>
      <c r="H163" s="32"/>
      <c r="I163" s="32"/>
      <c r="J163" s="32"/>
      <c r="K163" s="32"/>
      <c r="L163" s="58"/>
      <c r="M163" s="2"/>
      <c r="N163" s="6"/>
      <c r="O163" s="12"/>
      <c r="P163" s="14"/>
      <c r="Q163" s="13"/>
      <c r="R163" s="13"/>
      <c r="S163" s="13"/>
      <c r="T163" s="13"/>
      <c r="U163" s="13"/>
      <c r="V163" s="13"/>
      <c r="W163" s="13"/>
      <c r="X163" s="1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5.75" x14ac:dyDescent="0.25">
      <c r="A164" s="2"/>
      <c r="B164" s="2"/>
      <c r="C164" s="9"/>
      <c r="D164" s="58"/>
      <c r="E164" s="32"/>
      <c r="F164" s="32"/>
      <c r="G164" s="58"/>
      <c r="H164" s="32"/>
      <c r="I164" s="32"/>
      <c r="J164" s="32"/>
      <c r="K164" s="32"/>
      <c r="L164" s="58"/>
      <c r="M164" s="2"/>
      <c r="N164" s="7"/>
      <c r="O164" s="12"/>
      <c r="P164" s="14"/>
      <c r="Q164" s="13"/>
      <c r="R164" s="13"/>
      <c r="S164" s="13"/>
      <c r="T164" s="13"/>
      <c r="U164" s="13"/>
      <c r="V164" s="13"/>
      <c r="W164" s="13"/>
      <c r="X164" s="13"/>
      <c r="Y164"/>
      <c r="Z164"/>
      <c r="AA164"/>
      <c r="AB164"/>
      <c r="AC164"/>
      <c r="AD164"/>
      <c r="AE164"/>
      <c r="AF164"/>
      <c r="AG164"/>
      <c r="AH164"/>
      <c r="AI164"/>
      <c r="AJ164"/>
      <c r="AK164"/>
    </row>
    <row r="165" spans="1:37" ht="15.75" x14ac:dyDescent="0.25">
      <c r="A165" s="2"/>
      <c r="B165" s="2"/>
      <c r="C165" s="9"/>
      <c r="D165" s="58"/>
      <c r="E165" s="32"/>
      <c r="F165" s="32"/>
      <c r="G165" s="58"/>
      <c r="H165" s="32"/>
      <c r="I165" s="32"/>
      <c r="J165" s="32"/>
      <c r="K165" s="32"/>
      <c r="L165" s="58"/>
      <c r="M165" s="2"/>
      <c r="N165" s="6"/>
      <c r="O165" s="12"/>
      <c r="P165" s="14"/>
      <c r="Q165" s="13"/>
      <c r="R165" s="13"/>
      <c r="S165" s="13"/>
      <c r="T165" s="13"/>
      <c r="U165" s="13"/>
      <c r="V165" s="13"/>
      <c r="W165" s="13"/>
      <c r="X165" s="13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ht="15.75" x14ac:dyDescent="0.25">
      <c r="A166" s="2"/>
      <c r="B166" s="2"/>
      <c r="C166" s="9"/>
      <c r="D166" s="58"/>
      <c r="E166" s="32"/>
      <c r="F166" s="32"/>
      <c r="G166" s="58"/>
      <c r="H166" s="32"/>
      <c r="I166" s="32"/>
      <c r="J166" s="32"/>
      <c r="K166" s="32"/>
      <c r="L166" s="58"/>
      <c r="M166" s="2"/>
      <c r="N166" s="6"/>
      <c r="O166" s="12"/>
      <c r="P166" s="14"/>
      <c r="Q166" s="13"/>
      <c r="R166" s="13"/>
      <c r="S166" s="13"/>
      <c r="T166" s="13"/>
      <c r="U166" s="13"/>
      <c r="V166" s="13"/>
      <c r="W166" s="13"/>
      <c r="X166" s="13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5.75" x14ac:dyDescent="0.25">
      <c r="A167" s="2"/>
      <c r="B167" s="2"/>
      <c r="C167" s="9"/>
      <c r="D167" s="58"/>
      <c r="E167" s="32"/>
      <c r="F167" s="32"/>
      <c r="G167" s="58"/>
      <c r="H167" s="32"/>
      <c r="I167" s="32"/>
      <c r="J167" s="32"/>
      <c r="K167" s="32"/>
      <c r="L167" s="58"/>
      <c r="M167" s="2"/>
      <c r="N167" s="6"/>
      <c r="O167" s="12"/>
      <c r="P167" s="14"/>
      <c r="Q167" s="13"/>
      <c r="R167" s="13"/>
      <c r="S167" s="13"/>
      <c r="T167" s="13"/>
      <c r="U167" s="13"/>
      <c r="V167" s="13"/>
      <c r="W167" s="13"/>
      <c r="X167" s="13"/>
      <c r="Y167"/>
      <c r="Z167"/>
      <c r="AA167"/>
      <c r="AB167"/>
      <c r="AC167"/>
      <c r="AD167"/>
      <c r="AE167"/>
      <c r="AF167"/>
      <c r="AG167"/>
      <c r="AH167"/>
      <c r="AI167"/>
      <c r="AJ167"/>
      <c r="AK167"/>
    </row>
    <row r="168" spans="1:37" ht="15.75" x14ac:dyDescent="0.25">
      <c r="A168" s="2"/>
      <c r="B168" s="2"/>
      <c r="C168" s="9"/>
      <c r="D168" s="58"/>
      <c r="E168" s="32"/>
      <c r="F168" s="32"/>
      <c r="G168" s="58"/>
      <c r="H168" s="32"/>
      <c r="I168" s="32"/>
      <c r="J168" s="32"/>
      <c r="K168" s="32"/>
      <c r="L168" s="58"/>
      <c r="M168" s="2"/>
      <c r="N168" s="6"/>
      <c r="O168" s="12"/>
      <c r="P168" s="13"/>
      <c r="Q168" s="13"/>
      <c r="R168" s="13"/>
      <c r="S168" s="13"/>
      <c r="T168" s="13"/>
      <c r="U168" s="13"/>
      <c r="V168" s="13"/>
      <c r="W168" s="13"/>
      <c r="X168" s="13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ht="15.75" x14ac:dyDescent="0.25">
      <c r="A169" s="2"/>
      <c r="B169" s="2"/>
      <c r="C169" s="9"/>
      <c r="D169" s="58"/>
      <c r="E169" s="32"/>
      <c r="F169" s="32"/>
      <c r="G169" s="58"/>
      <c r="H169" s="32"/>
      <c r="I169" s="32"/>
      <c r="J169" s="32"/>
      <c r="K169" s="32"/>
      <c r="L169" s="58"/>
      <c r="M169" s="2"/>
      <c r="N169" s="6"/>
      <c r="O169" s="12"/>
      <c r="P169" s="13"/>
      <c r="Q169" s="13"/>
      <c r="R169" s="13"/>
      <c r="S169" s="13"/>
      <c r="T169" s="13"/>
      <c r="U169" s="13"/>
      <c r="V169" s="13"/>
      <c r="W169" s="13"/>
      <c r="X169" s="13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5.75" x14ac:dyDescent="0.25">
      <c r="A170" s="2"/>
      <c r="B170" s="2"/>
      <c r="C170" s="9"/>
      <c r="D170" s="58"/>
      <c r="E170" s="32"/>
      <c r="F170" s="32"/>
      <c r="G170" s="58"/>
      <c r="H170" s="32"/>
      <c r="I170" s="32"/>
      <c r="J170" s="32"/>
      <c r="K170" s="32"/>
      <c r="L170" s="58"/>
      <c r="M170" s="2"/>
      <c r="N170" s="6"/>
      <c r="O170" s="12"/>
      <c r="P170" s="13"/>
      <c r="Q170" s="13"/>
      <c r="R170" s="13"/>
      <c r="S170" s="13"/>
      <c r="T170" s="13"/>
      <c r="U170" s="13"/>
      <c r="V170" s="13"/>
      <c r="W170" s="13"/>
      <c r="X170" s="13"/>
      <c r="Y170"/>
      <c r="Z170"/>
      <c r="AA170"/>
      <c r="AB170"/>
      <c r="AC170"/>
      <c r="AD170"/>
      <c r="AE170"/>
      <c r="AF170"/>
      <c r="AG170"/>
      <c r="AH170"/>
      <c r="AI170"/>
      <c r="AJ170"/>
      <c r="AK170"/>
    </row>
    <row r="171" spans="1:37" ht="15.75" x14ac:dyDescent="0.25">
      <c r="A171" s="2"/>
      <c r="B171" s="2"/>
      <c r="C171" s="9"/>
      <c r="D171" s="58"/>
      <c r="E171" s="32"/>
      <c r="F171" s="32"/>
      <c r="G171" s="72"/>
      <c r="H171" s="32"/>
      <c r="I171" s="32"/>
      <c r="J171" s="32"/>
      <c r="K171" s="32"/>
      <c r="L171" s="58"/>
      <c r="M171" s="2"/>
      <c r="N171" s="6"/>
      <c r="O171" s="12"/>
      <c r="P171" s="13"/>
      <c r="Q171" s="13"/>
      <c r="R171" s="13"/>
      <c r="S171" s="13"/>
      <c r="T171" s="13"/>
      <c r="U171" s="13"/>
      <c r="V171" s="13"/>
      <c r="W171" s="13"/>
      <c r="X171" s="13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ht="15.75" x14ac:dyDescent="0.25">
      <c r="A172" s="2"/>
      <c r="B172" s="2"/>
      <c r="C172" s="9"/>
      <c r="D172" s="58"/>
      <c r="E172" s="32"/>
      <c r="F172" s="32"/>
      <c r="G172" s="58"/>
      <c r="H172" s="32"/>
      <c r="I172" s="32"/>
      <c r="J172" s="32"/>
      <c r="K172" s="32"/>
      <c r="L172" s="58"/>
      <c r="M172" s="2"/>
      <c r="N172" s="6"/>
      <c r="O172" s="12"/>
      <c r="P172" s="13"/>
      <c r="Q172" s="13"/>
      <c r="R172" s="13"/>
      <c r="S172" s="13"/>
      <c r="T172" s="13"/>
      <c r="U172" s="13"/>
      <c r="V172" s="13"/>
      <c r="W172" s="13"/>
      <c r="X172" s="13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5.75" x14ac:dyDescent="0.25">
      <c r="A173" s="2"/>
      <c r="B173" s="2"/>
      <c r="C173" s="9"/>
      <c r="D173" s="58"/>
      <c r="E173" s="32"/>
      <c r="F173" s="32"/>
      <c r="G173" s="72"/>
      <c r="H173" s="32"/>
      <c r="I173" s="32"/>
      <c r="J173" s="32"/>
      <c r="K173" s="32"/>
      <c r="L173" s="58"/>
      <c r="M173" s="2"/>
      <c r="N173" s="6"/>
      <c r="O173" s="12"/>
      <c r="P173" s="13"/>
      <c r="Q173" s="13"/>
      <c r="R173" s="13"/>
      <c r="S173" s="13"/>
      <c r="T173" s="13"/>
      <c r="U173" s="13"/>
      <c r="V173" s="13"/>
      <c r="W173" s="13"/>
      <c r="X173" s="1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</row>
    <row r="174" spans="1:37" ht="15.75" x14ac:dyDescent="0.25">
      <c r="A174" s="2"/>
      <c r="B174" s="2"/>
      <c r="C174" s="9"/>
      <c r="D174" s="58"/>
      <c r="E174" s="32"/>
      <c r="F174" s="32"/>
      <c r="G174" s="58"/>
      <c r="H174" s="32"/>
      <c r="I174" s="32"/>
      <c r="J174" s="32"/>
      <c r="K174" s="32"/>
      <c r="L174" s="58"/>
      <c r="M174" s="2"/>
      <c r="N174" s="6"/>
      <c r="O174" s="12"/>
      <c r="P174" s="13"/>
      <c r="Q174" s="13"/>
      <c r="R174" s="13"/>
      <c r="S174" s="13"/>
      <c r="T174" s="13"/>
      <c r="U174" s="13"/>
      <c r="V174" s="13"/>
      <c r="W174" s="13"/>
      <c r="X174" s="13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ht="15.75" x14ac:dyDescent="0.25">
      <c r="A175" s="2"/>
      <c r="B175" s="18"/>
      <c r="C175" s="9"/>
      <c r="D175" s="58"/>
      <c r="E175" s="32"/>
      <c r="F175" s="32"/>
      <c r="G175" s="58"/>
      <c r="H175" s="32"/>
      <c r="I175" s="32"/>
      <c r="J175" s="32"/>
      <c r="K175" s="32"/>
      <c r="L175" s="58"/>
      <c r="M175" s="2"/>
      <c r="N175" s="6"/>
      <c r="O175" s="12"/>
      <c r="P175" s="13"/>
      <c r="Q175" s="13"/>
      <c r="R175" s="13"/>
      <c r="S175" s="13"/>
      <c r="T175" s="13"/>
      <c r="U175" s="13"/>
      <c r="V175" s="13"/>
      <c r="W175" s="13"/>
      <c r="X175" s="13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5.75" x14ac:dyDescent="0.25">
      <c r="A176" s="2"/>
      <c r="B176" s="18"/>
      <c r="C176" s="9"/>
      <c r="D176" s="58"/>
      <c r="E176" s="32"/>
      <c r="F176" s="32"/>
      <c r="G176" s="58"/>
      <c r="H176" s="32"/>
      <c r="I176" s="32"/>
      <c r="J176" s="32"/>
      <c r="K176" s="32"/>
      <c r="L176" s="58"/>
      <c r="M176" s="2"/>
      <c r="N176" s="6"/>
      <c r="O176" s="12"/>
      <c r="P176" s="13"/>
      <c r="Q176" s="13"/>
      <c r="R176" s="13"/>
      <c r="S176" s="13"/>
      <c r="T176" s="13"/>
      <c r="U176" s="13"/>
      <c r="V176" s="13"/>
      <c r="W176" s="13"/>
      <c r="X176" s="13"/>
      <c r="Y176"/>
      <c r="Z176"/>
      <c r="AA176"/>
      <c r="AB176"/>
      <c r="AC176"/>
      <c r="AD176"/>
      <c r="AE176"/>
      <c r="AF176"/>
      <c r="AG176"/>
      <c r="AH176"/>
      <c r="AI176"/>
      <c r="AJ176"/>
      <c r="AK176"/>
    </row>
    <row r="177" spans="1:37" ht="15.75" x14ac:dyDescent="0.25">
      <c r="A177" s="2"/>
      <c r="B177" s="2"/>
      <c r="C177" s="9"/>
      <c r="D177" s="58"/>
      <c r="E177" s="32"/>
      <c r="F177" s="32"/>
      <c r="G177" s="58"/>
      <c r="H177" s="32"/>
      <c r="I177" s="32"/>
      <c r="J177" s="32"/>
      <c r="K177" s="32"/>
      <c r="L177" s="58"/>
      <c r="M177" s="2"/>
      <c r="N177" s="7"/>
      <c r="O177" s="12"/>
      <c r="P177" s="14"/>
      <c r="Q177" s="13"/>
      <c r="R177" s="13"/>
      <c r="S177" s="13"/>
      <c r="T177" s="13"/>
      <c r="U177" s="13"/>
      <c r="V177" s="13"/>
      <c r="W177" s="13"/>
      <c r="X177" s="13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ht="15.75" x14ac:dyDescent="0.25">
      <c r="A178" s="1"/>
      <c r="B178" s="18"/>
      <c r="C178" s="9"/>
      <c r="D178" s="69"/>
      <c r="E178" s="69"/>
      <c r="F178" s="69"/>
      <c r="G178" s="69"/>
      <c r="H178" s="69"/>
      <c r="I178" s="69"/>
      <c r="J178" s="69"/>
      <c r="K178" s="69"/>
      <c r="L178" s="69"/>
      <c r="M178" s="2"/>
      <c r="N178" s="6"/>
      <c r="O178" s="12"/>
      <c r="P178" s="13"/>
      <c r="Q178" s="13"/>
      <c r="R178" s="13"/>
      <c r="S178" s="13"/>
      <c r="T178" s="13"/>
      <c r="U178" s="13"/>
      <c r="V178" s="13"/>
      <c r="W178" s="13"/>
      <c r="X178" s="13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5.75" x14ac:dyDescent="0.25">
      <c r="A179" s="1"/>
      <c r="B179" s="2"/>
      <c r="C179" s="2"/>
      <c r="D179" s="58"/>
      <c r="E179" s="58"/>
      <c r="F179" s="58"/>
      <c r="G179" s="58"/>
      <c r="H179" s="58"/>
      <c r="I179" s="58"/>
      <c r="J179" s="58"/>
      <c r="K179" s="58"/>
      <c r="L179" s="58"/>
      <c r="M179" s="2"/>
      <c r="N179" s="6"/>
      <c r="O179" s="12"/>
      <c r="P179" s="13"/>
      <c r="Q179" s="13"/>
      <c r="R179" s="13"/>
      <c r="S179" s="13"/>
      <c r="T179" s="13"/>
      <c r="U179" s="13"/>
      <c r="V179" s="13"/>
      <c r="W179" s="13"/>
      <c r="X179" s="13"/>
      <c r="Y179"/>
      <c r="Z179"/>
      <c r="AA179"/>
      <c r="AB179"/>
      <c r="AC179"/>
      <c r="AD179"/>
      <c r="AE179"/>
      <c r="AF179"/>
      <c r="AG179"/>
      <c r="AH179"/>
      <c r="AI179"/>
      <c r="AJ179"/>
      <c r="AK179"/>
    </row>
    <row r="180" spans="1:37" ht="15.75" x14ac:dyDescent="0.25">
      <c r="A180" s="1"/>
      <c r="B180" s="2"/>
      <c r="C180" s="2"/>
      <c r="D180" s="58"/>
      <c r="E180" s="58"/>
      <c r="F180" s="58"/>
      <c r="G180" s="58"/>
      <c r="H180" s="58"/>
      <c r="I180" s="58"/>
      <c r="J180" s="58"/>
      <c r="K180" s="58"/>
      <c r="L180" s="58"/>
      <c r="M180" s="2"/>
      <c r="N180" s="6"/>
      <c r="O180" s="12"/>
      <c r="P180" s="13"/>
      <c r="Q180" s="13"/>
      <c r="R180" s="13"/>
      <c r="S180" s="13"/>
      <c r="T180" s="13"/>
      <c r="U180" s="13"/>
      <c r="V180" s="13"/>
      <c r="W180" s="13"/>
      <c r="X180" s="13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ht="15.75" x14ac:dyDescent="0.25">
      <c r="A181" s="2"/>
      <c r="B181" s="2"/>
      <c r="C181" s="9"/>
      <c r="D181" s="58"/>
      <c r="E181" s="32"/>
      <c r="F181" s="32"/>
      <c r="G181" s="58"/>
      <c r="H181" s="32"/>
      <c r="I181" s="32"/>
      <c r="J181" s="32"/>
      <c r="K181" s="32"/>
      <c r="L181" s="58"/>
      <c r="M181" s="2"/>
      <c r="N181" s="7"/>
      <c r="O181" s="12"/>
      <c r="P181" s="14"/>
      <c r="Q181" s="13"/>
      <c r="R181" s="13"/>
      <c r="S181" s="13"/>
      <c r="T181" s="13"/>
      <c r="U181" s="13"/>
      <c r="V181" s="13"/>
      <c r="W181" s="13"/>
      <c r="X181" s="13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5.75" x14ac:dyDescent="0.25">
      <c r="A182" s="2"/>
      <c r="B182" s="2"/>
      <c r="C182" s="9"/>
      <c r="D182" s="58"/>
      <c r="E182" s="32"/>
      <c r="F182" s="32"/>
      <c r="G182" s="58"/>
      <c r="H182" s="32"/>
      <c r="I182" s="32"/>
      <c r="J182" s="32"/>
      <c r="K182" s="32"/>
      <c r="L182" s="58"/>
      <c r="M182" s="2"/>
      <c r="N182" s="6"/>
      <c r="O182" s="12"/>
      <c r="P182" s="14"/>
      <c r="Q182" s="13"/>
      <c r="R182" s="13"/>
      <c r="S182" s="13"/>
      <c r="T182" s="13"/>
      <c r="U182" s="13"/>
      <c r="V182" s="13"/>
      <c r="W182" s="13"/>
      <c r="X182" s="13"/>
      <c r="Y182"/>
      <c r="Z182"/>
      <c r="AA182"/>
      <c r="AB182"/>
      <c r="AC182"/>
      <c r="AD182"/>
      <c r="AE182"/>
      <c r="AF182"/>
      <c r="AG182"/>
      <c r="AH182"/>
      <c r="AI182"/>
      <c r="AJ182"/>
      <c r="AK182"/>
    </row>
    <row r="183" spans="1:37" ht="15.75" x14ac:dyDescent="0.25">
      <c r="A183" s="1"/>
      <c r="B183" s="18"/>
      <c r="C183" s="9"/>
      <c r="D183" s="69"/>
      <c r="E183" s="69"/>
      <c r="F183" s="69"/>
      <c r="G183" s="69"/>
      <c r="H183" s="69"/>
      <c r="I183" s="69"/>
      <c r="J183" s="69"/>
      <c r="K183" s="69"/>
      <c r="L183" s="69"/>
      <c r="M183" s="2"/>
      <c r="N183" s="6"/>
      <c r="O183" s="12"/>
      <c r="P183" s="13"/>
      <c r="Q183" s="13"/>
      <c r="R183" s="13"/>
      <c r="S183" s="13"/>
      <c r="T183" s="13"/>
      <c r="U183" s="13"/>
      <c r="V183" s="13"/>
      <c r="W183" s="13"/>
      <c r="X183" s="1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ht="15.75" x14ac:dyDescent="0.25">
      <c r="B184" s="17"/>
      <c r="M184" s="2"/>
      <c r="N184" s="6"/>
      <c r="O184" s="12"/>
      <c r="P184" s="13"/>
      <c r="Q184" s="13"/>
      <c r="R184" s="13"/>
      <c r="S184" s="13"/>
      <c r="T184" s="13"/>
      <c r="U184" s="13"/>
      <c r="V184" s="13"/>
      <c r="W184" s="13"/>
      <c r="X184" s="13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5.75" x14ac:dyDescent="0.25">
      <c r="A185" s="1"/>
      <c r="B185" s="2"/>
      <c r="C185" s="2"/>
      <c r="D185" s="58"/>
      <c r="E185" s="58"/>
      <c r="F185" s="58"/>
      <c r="G185" s="58"/>
      <c r="H185" s="58"/>
      <c r="I185" s="58"/>
      <c r="J185" s="58"/>
      <c r="K185" s="58"/>
      <c r="L185" s="58"/>
      <c r="M185" s="2"/>
      <c r="N185" s="6"/>
      <c r="O185" s="12"/>
      <c r="P185" s="13"/>
      <c r="Q185" s="13"/>
      <c r="R185" s="13"/>
      <c r="S185" s="13"/>
      <c r="T185" s="13"/>
      <c r="U185" s="13"/>
      <c r="V185" s="13"/>
      <c r="W185" s="13"/>
      <c r="X185" s="13"/>
      <c r="Y185"/>
      <c r="Z185"/>
      <c r="AA185"/>
      <c r="AB185"/>
      <c r="AC185"/>
      <c r="AD185"/>
      <c r="AE185"/>
      <c r="AF185"/>
      <c r="AG185"/>
      <c r="AH185"/>
      <c r="AI185"/>
      <c r="AJ185"/>
      <c r="AK185"/>
    </row>
    <row r="186" spans="1:37" ht="15.75" x14ac:dyDescent="0.25">
      <c r="A186" s="1"/>
      <c r="B186" s="2"/>
      <c r="C186" s="2"/>
      <c r="D186" s="58"/>
      <c r="E186" s="58"/>
      <c r="F186" s="58"/>
      <c r="G186" s="58"/>
      <c r="H186" s="58"/>
      <c r="I186" s="58"/>
      <c r="J186" s="58"/>
      <c r="K186" s="58"/>
      <c r="L186" s="58"/>
      <c r="M186" s="2"/>
      <c r="N186" s="6"/>
      <c r="O186" s="12"/>
      <c r="P186" s="13"/>
      <c r="Q186" s="13"/>
      <c r="R186" s="13"/>
      <c r="S186" s="13"/>
      <c r="T186" s="13"/>
      <c r="U186" s="13"/>
      <c r="V186" s="13"/>
      <c r="W186" s="13"/>
      <c r="X186" s="13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ht="15.75" x14ac:dyDescent="0.25">
      <c r="A187" s="2"/>
      <c r="B187" s="18"/>
      <c r="C187" s="9"/>
      <c r="D187" s="58"/>
      <c r="E187" s="32"/>
      <c r="F187" s="32"/>
      <c r="G187" s="58"/>
      <c r="H187" s="32"/>
      <c r="I187" s="32"/>
      <c r="J187" s="32"/>
      <c r="K187" s="32"/>
      <c r="L187" s="58"/>
      <c r="M187" s="2"/>
      <c r="N187" s="6"/>
      <c r="O187" s="12"/>
      <c r="P187" s="13"/>
      <c r="Q187" s="13"/>
      <c r="R187" s="13"/>
      <c r="S187" s="13"/>
      <c r="T187" s="13"/>
      <c r="U187" s="13"/>
      <c r="V187" s="13"/>
      <c r="W187" s="13"/>
      <c r="X187" s="13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5.75" x14ac:dyDescent="0.25">
      <c r="A188" s="2"/>
      <c r="B188" s="18"/>
      <c r="C188" s="9"/>
      <c r="D188" s="58"/>
      <c r="E188" s="32"/>
      <c r="F188" s="32"/>
      <c r="G188" s="58"/>
      <c r="H188" s="32"/>
      <c r="I188" s="32"/>
      <c r="J188" s="32"/>
      <c r="K188" s="32"/>
      <c r="L188" s="58"/>
      <c r="M188" s="2"/>
      <c r="N188" s="6"/>
      <c r="O188" s="12"/>
      <c r="P188" s="13"/>
      <c r="Q188" s="13"/>
      <c r="R188" s="13"/>
      <c r="S188" s="13"/>
      <c r="T188" s="13"/>
      <c r="U188" s="13"/>
      <c r="V188" s="13"/>
      <c r="W188" s="13"/>
      <c r="X188" s="13"/>
      <c r="Y188"/>
      <c r="Z188"/>
      <c r="AA188"/>
      <c r="AB188"/>
      <c r="AC188"/>
      <c r="AD188"/>
      <c r="AE188"/>
      <c r="AF188"/>
      <c r="AG188"/>
      <c r="AH188"/>
      <c r="AI188"/>
      <c r="AJ188"/>
      <c r="AK188"/>
    </row>
    <row r="189" spans="1:37" ht="15.75" x14ac:dyDescent="0.25">
      <c r="A189" s="1"/>
      <c r="B189" s="18"/>
      <c r="C189" s="9"/>
      <c r="D189" s="69"/>
      <c r="E189" s="69"/>
      <c r="F189" s="69"/>
      <c r="G189" s="69"/>
      <c r="H189" s="69"/>
      <c r="I189" s="69"/>
      <c r="J189" s="69"/>
      <c r="K189" s="69"/>
      <c r="L189" s="69"/>
      <c r="M189" s="2"/>
      <c r="N189" s="6"/>
      <c r="O189" s="12"/>
      <c r="P189" s="13"/>
      <c r="Q189" s="13"/>
      <c r="R189" s="13"/>
      <c r="S189" s="13"/>
      <c r="T189" s="13"/>
      <c r="U189" s="13"/>
      <c r="V189" s="13"/>
      <c r="W189" s="13"/>
      <c r="X189" s="13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:37" ht="15.75" x14ac:dyDescent="0.25">
      <c r="A190" s="1"/>
      <c r="B190" s="2"/>
      <c r="C190" s="2"/>
      <c r="D190" s="58"/>
      <c r="E190" s="58"/>
      <c r="F190" s="58"/>
      <c r="G190" s="58"/>
      <c r="H190" s="58"/>
      <c r="I190" s="58"/>
      <c r="J190" s="58"/>
      <c r="K190" s="58"/>
      <c r="L190" s="58"/>
      <c r="M190" s="2"/>
      <c r="N190" s="6"/>
      <c r="O190" s="12"/>
      <c r="P190" s="13"/>
      <c r="Q190" s="13"/>
      <c r="R190" s="13"/>
      <c r="S190" s="13"/>
      <c r="T190" s="13"/>
      <c r="U190" s="13"/>
      <c r="V190" s="13"/>
      <c r="W190" s="13"/>
      <c r="X190" s="13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8" x14ac:dyDescent="0.25">
      <c r="A191" s="26"/>
      <c r="B191" s="18"/>
      <c r="C191" s="9"/>
      <c r="D191" s="69"/>
      <c r="E191" s="69"/>
      <c r="F191" s="69"/>
      <c r="G191" s="69"/>
      <c r="H191" s="69"/>
      <c r="I191" s="69"/>
      <c r="J191" s="69"/>
      <c r="K191" s="69"/>
      <c r="L191" s="69"/>
      <c r="M191" s="2"/>
      <c r="N191" s="6"/>
      <c r="O191" s="12"/>
      <c r="P191" s="13"/>
      <c r="Q191" s="13"/>
      <c r="R191" s="13"/>
      <c r="S191" s="13"/>
      <c r="T191" s="13"/>
      <c r="U191" s="13"/>
      <c r="V191" s="13"/>
      <c r="W191" s="13"/>
      <c r="X191" s="13"/>
      <c r="Y191"/>
      <c r="Z191"/>
      <c r="AA191"/>
      <c r="AB191"/>
      <c r="AC191"/>
      <c r="AD191"/>
      <c r="AE191"/>
      <c r="AF191"/>
      <c r="AG191"/>
      <c r="AH191"/>
      <c r="AI191"/>
      <c r="AJ191"/>
      <c r="AK191"/>
    </row>
    <row r="192" spans="1:37" ht="15.75" x14ac:dyDescent="0.25">
      <c r="B192" s="17"/>
      <c r="M192" s="2"/>
      <c r="N192" s="6"/>
      <c r="O192" s="12"/>
      <c r="P192" s="13"/>
      <c r="Q192" s="13"/>
      <c r="R192" s="13"/>
      <c r="S192" s="13"/>
      <c r="T192" s="13"/>
      <c r="U192" s="13"/>
      <c r="V192" s="13"/>
      <c r="W192" s="13"/>
      <c r="X192" s="13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1:37" ht="15.75" x14ac:dyDescent="0.25">
      <c r="A193" s="11"/>
      <c r="B193" s="1"/>
      <c r="C193" s="1"/>
      <c r="D193" s="58"/>
      <c r="E193" s="58"/>
      <c r="F193" s="58"/>
      <c r="G193" s="58"/>
      <c r="H193" s="58"/>
      <c r="I193" s="58"/>
      <c r="J193" s="58"/>
      <c r="K193" s="58"/>
      <c r="L193" s="58"/>
      <c r="M193" s="2"/>
      <c r="N193" s="6"/>
      <c r="O193" s="12"/>
      <c r="P193" s="13"/>
      <c r="Q193" s="13"/>
      <c r="R193" s="13"/>
      <c r="S193" s="13"/>
      <c r="T193" s="13"/>
      <c r="U193" s="13"/>
      <c r="V193" s="13"/>
      <c r="W193" s="13"/>
      <c r="X193" s="1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8" x14ac:dyDescent="0.25">
      <c r="A194" s="26"/>
      <c r="B194" s="2"/>
      <c r="C194" s="2"/>
      <c r="D194" s="73"/>
      <c r="E194" s="73"/>
      <c r="F194" s="73"/>
      <c r="G194" s="73"/>
      <c r="H194" s="73"/>
      <c r="I194" s="58"/>
      <c r="J194" s="58"/>
      <c r="K194" s="58"/>
      <c r="L194" s="58"/>
      <c r="M194" s="2"/>
      <c r="N194" s="7"/>
      <c r="O194" s="12"/>
      <c r="P194" s="14"/>
      <c r="Q194" s="13"/>
      <c r="R194" s="13"/>
      <c r="S194" s="13"/>
      <c r="T194" s="13"/>
      <c r="U194" s="13"/>
      <c r="V194" s="13"/>
      <c r="W194" s="13"/>
      <c r="X194" s="13"/>
      <c r="Y194"/>
      <c r="Z194"/>
      <c r="AA194"/>
      <c r="AB194"/>
      <c r="AC194"/>
      <c r="AD194"/>
      <c r="AE194"/>
      <c r="AF194"/>
      <c r="AG194"/>
      <c r="AH194"/>
      <c r="AI194"/>
      <c r="AJ194"/>
      <c r="AK194"/>
    </row>
    <row r="195" spans="1:37" ht="15.75" x14ac:dyDescent="0.25">
      <c r="A195"/>
      <c r="B195" s="2"/>
      <c r="C195" s="2"/>
      <c r="D195" s="58"/>
      <c r="E195" s="58"/>
      <c r="F195" s="58"/>
      <c r="G195" s="58"/>
      <c r="H195" s="58"/>
      <c r="I195" s="58"/>
      <c r="J195" s="58"/>
      <c r="K195" s="58"/>
      <c r="L195" s="58"/>
      <c r="M195" s="2"/>
      <c r="N195" s="6"/>
      <c r="O195" s="12"/>
      <c r="P195" s="13"/>
      <c r="Q195" s="13"/>
      <c r="R195" s="13"/>
      <c r="S195" s="13"/>
      <c r="T195" s="13"/>
      <c r="U195" s="13"/>
      <c r="V195" s="13"/>
      <c r="W195" s="13"/>
      <c r="X195" s="13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:37" ht="15.75" x14ac:dyDescent="0.25">
      <c r="A196" s="1"/>
      <c r="B196" s="2"/>
      <c r="C196" s="2"/>
      <c r="D196" s="69"/>
      <c r="E196" s="58"/>
      <c r="F196" s="58"/>
      <c r="G196" s="58"/>
      <c r="H196" s="58"/>
      <c r="I196" s="58"/>
      <c r="J196" s="58"/>
      <c r="K196" s="58"/>
      <c r="L196" s="58"/>
      <c r="M196" s="2"/>
      <c r="N196" s="6"/>
      <c r="O196" s="12"/>
      <c r="P196" s="13"/>
      <c r="Q196" s="13"/>
      <c r="R196" s="13"/>
      <c r="S196" s="13"/>
      <c r="T196" s="13"/>
      <c r="U196" s="13"/>
      <c r="V196" s="13"/>
      <c r="W196" s="13"/>
      <c r="X196" s="13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ht="15.75" x14ac:dyDescent="0.25">
      <c r="A197" s="2"/>
      <c r="B197" s="2"/>
      <c r="C197" s="9"/>
      <c r="D197" s="58"/>
      <c r="E197" s="32"/>
      <c r="F197" s="32"/>
      <c r="G197" s="58"/>
      <c r="H197" s="32"/>
      <c r="I197" s="32"/>
      <c r="J197" s="32"/>
      <c r="K197" s="32"/>
      <c r="L197" s="58"/>
      <c r="M197" s="2"/>
      <c r="N197" s="6"/>
      <c r="O197" s="12"/>
      <c r="P197" s="13"/>
      <c r="Q197" s="13"/>
      <c r="R197" s="13"/>
      <c r="S197" s="13"/>
      <c r="T197" s="13"/>
      <c r="U197" s="13"/>
      <c r="V197" s="13"/>
      <c r="W197" s="13"/>
      <c r="X197" s="13"/>
      <c r="Y197"/>
      <c r="Z197"/>
      <c r="AA197"/>
      <c r="AB197"/>
      <c r="AC197"/>
      <c r="AD197"/>
      <c r="AE197"/>
      <c r="AF197"/>
      <c r="AG197"/>
      <c r="AH197"/>
      <c r="AI197"/>
      <c r="AJ197"/>
      <c r="AK197"/>
    </row>
    <row r="198" spans="1:37" ht="15.75" x14ac:dyDescent="0.25">
      <c r="A198" s="2"/>
      <c r="B198" s="2"/>
      <c r="C198" s="9"/>
      <c r="D198" s="58"/>
      <c r="E198" s="32"/>
      <c r="F198" s="32"/>
      <c r="G198" s="58"/>
      <c r="H198" s="32"/>
      <c r="I198" s="32"/>
      <c r="J198" s="32"/>
      <c r="K198" s="32"/>
      <c r="L198" s="58"/>
      <c r="M198" s="2"/>
      <c r="N198" s="6"/>
      <c r="O198" s="12"/>
      <c r="P198" s="13"/>
      <c r="Q198" s="13"/>
      <c r="R198" s="13"/>
      <c r="S198" s="13"/>
      <c r="T198" s="13"/>
      <c r="U198" s="13"/>
      <c r="V198" s="13"/>
      <c r="W198" s="13"/>
      <c r="X198" s="13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1:37" ht="15.75" x14ac:dyDescent="0.25">
      <c r="A199" s="2"/>
      <c r="B199" s="2"/>
      <c r="C199" s="9"/>
      <c r="D199" s="58"/>
      <c r="E199" s="32"/>
      <c r="F199" s="32"/>
      <c r="G199" s="58"/>
      <c r="H199" s="32"/>
      <c r="I199" s="32"/>
      <c r="J199" s="32"/>
      <c r="K199" s="32"/>
      <c r="L199" s="58"/>
      <c r="M199" s="2"/>
      <c r="N199" s="6"/>
      <c r="O199" s="12"/>
      <c r="P199" s="13"/>
      <c r="Q199" s="13"/>
      <c r="R199" s="13"/>
      <c r="S199" s="13"/>
      <c r="T199" s="13"/>
      <c r="U199" s="13"/>
      <c r="V199" s="13"/>
      <c r="W199" s="13"/>
      <c r="X199" s="13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ht="15.75" x14ac:dyDescent="0.25">
      <c r="A200" s="2"/>
      <c r="B200" s="2"/>
      <c r="C200" s="9"/>
      <c r="D200" s="58"/>
      <c r="E200" s="32"/>
      <c r="F200" s="32"/>
      <c r="G200" s="58"/>
      <c r="H200" s="32"/>
      <c r="I200" s="32"/>
      <c r="J200" s="32"/>
      <c r="K200" s="32"/>
      <c r="L200" s="58"/>
      <c r="M200" s="2"/>
      <c r="N200" s="6"/>
      <c r="O200" s="12"/>
      <c r="P200" s="13"/>
      <c r="Q200" s="13"/>
      <c r="R200" s="13"/>
      <c r="S200" s="13"/>
      <c r="T200" s="13"/>
      <c r="U200" s="13"/>
      <c r="V200" s="13"/>
      <c r="W200" s="13"/>
      <c r="X200" s="13"/>
      <c r="Y200"/>
      <c r="Z200"/>
      <c r="AA200"/>
      <c r="AB200"/>
      <c r="AC200"/>
      <c r="AD200"/>
      <c r="AE200"/>
      <c r="AF200"/>
      <c r="AG200"/>
      <c r="AH200"/>
      <c r="AI200"/>
      <c r="AJ200"/>
      <c r="AK200"/>
    </row>
    <row r="201" spans="1:37" ht="15.75" x14ac:dyDescent="0.25">
      <c r="A201" s="2"/>
      <c r="B201" s="2"/>
      <c r="C201" s="9"/>
      <c r="D201" s="58"/>
      <c r="E201" s="32"/>
      <c r="F201" s="32"/>
      <c r="G201" s="58"/>
      <c r="H201" s="32"/>
      <c r="I201" s="32"/>
      <c r="J201" s="32"/>
      <c r="K201" s="32"/>
      <c r="L201" s="58"/>
      <c r="M201" s="2"/>
      <c r="N201" s="6"/>
      <c r="O201" s="12"/>
      <c r="P201" s="13"/>
      <c r="Q201" s="13"/>
      <c r="R201" s="13"/>
      <c r="S201" s="13"/>
      <c r="T201" s="13"/>
      <c r="U201" s="13"/>
      <c r="V201" s="13"/>
      <c r="W201" s="13"/>
      <c r="X201" s="13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02" spans="1:37" ht="15.75" x14ac:dyDescent="0.25">
      <c r="A202" s="1"/>
      <c r="B202" s="2"/>
      <c r="C202" s="9"/>
      <c r="D202" s="69"/>
      <c r="E202" s="69"/>
      <c r="F202" s="69"/>
      <c r="G202" s="69"/>
      <c r="H202" s="69"/>
      <c r="I202" s="69"/>
      <c r="J202" s="69"/>
      <c r="K202" s="69"/>
      <c r="L202" s="69"/>
      <c r="M202" s="2"/>
      <c r="N202" s="6"/>
      <c r="O202" s="12"/>
      <c r="P202" s="13"/>
      <c r="Q202" s="13"/>
      <c r="R202" s="13"/>
      <c r="S202" s="13"/>
      <c r="T202" s="13"/>
      <c r="U202" s="13"/>
      <c r="V202" s="13"/>
      <c r="W202" s="13"/>
      <c r="X202" s="13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ht="15.75" x14ac:dyDescent="0.25">
      <c r="A203" s="1"/>
      <c r="B203" s="2"/>
      <c r="C203" s="2"/>
      <c r="D203" s="58"/>
      <c r="E203" s="58"/>
      <c r="F203" s="58"/>
      <c r="G203" s="58"/>
      <c r="H203" s="58"/>
      <c r="I203" s="58"/>
      <c r="J203" s="58"/>
      <c r="K203" s="58"/>
      <c r="L203" s="58"/>
      <c r="M203" s="2"/>
      <c r="N203" s="6"/>
      <c r="O203" s="12"/>
      <c r="P203" s="13"/>
      <c r="Q203" s="13"/>
      <c r="R203" s="13"/>
      <c r="S203" s="13"/>
      <c r="T203" s="13"/>
      <c r="U203" s="13"/>
      <c r="V203" s="13"/>
      <c r="W203" s="13"/>
      <c r="X203" s="1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</row>
    <row r="204" spans="1:37" ht="15.75" x14ac:dyDescent="0.25">
      <c r="A204" s="1"/>
      <c r="B204" s="2"/>
      <c r="C204" s="2"/>
      <c r="D204" s="58"/>
      <c r="E204" s="58"/>
      <c r="F204" s="58"/>
      <c r="G204" s="58"/>
      <c r="H204" s="58"/>
      <c r="I204" s="58"/>
      <c r="J204" s="58"/>
      <c r="K204" s="58"/>
      <c r="L204" s="58"/>
      <c r="M204" s="2"/>
      <c r="N204" s="6"/>
      <c r="O204" s="12"/>
      <c r="P204" s="13"/>
      <c r="Q204" s="13"/>
      <c r="R204" s="13"/>
      <c r="S204" s="13"/>
      <c r="T204" s="13"/>
      <c r="U204" s="13"/>
      <c r="V204" s="13"/>
      <c r="W204" s="13"/>
      <c r="X204" s="13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1:37" ht="15.75" x14ac:dyDescent="0.25">
      <c r="A205" s="2"/>
      <c r="B205" s="18"/>
      <c r="C205" s="9"/>
      <c r="D205" s="58"/>
      <c r="E205" s="58"/>
      <c r="F205" s="58"/>
      <c r="G205" s="58"/>
      <c r="H205" s="58"/>
      <c r="I205" s="58"/>
      <c r="J205" s="58"/>
      <c r="K205" s="58"/>
      <c r="L205" s="58"/>
      <c r="M205" s="2"/>
      <c r="N205" s="6"/>
      <c r="O205" s="12"/>
      <c r="P205" s="13"/>
      <c r="Q205" s="13"/>
      <c r="R205" s="13"/>
      <c r="S205" s="13"/>
      <c r="T205" s="13"/>
      <c r="U205" s="13"/>
      <c r="V205" s="13"/>
      <c r="W205" s="13"/>
      <c r="X205" s="13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ht="15.75" x14ac:dyDescent="0.25">
      <c r="A206" s="2"/>
      <c r="B206" s="2"/>
      <c r="C206" s="9"/>
      <c r="D206" s="58"/>
      <c r="E206" s="32"/>
      <c r="F206" s="32"/>
      <c r="G206" s="58"/>
      <c r="H206" s="32"/>
      <c r="I206" s="32"/>
      <c r="J206" s="32"/>
      <c r="K206" s="32"/>
      <c r="L206" s="58"/>
      <c r="M206" s="2"/>
      <c r="N206" s="6"/>
      <c r="O206" s="12"/>
      <c r="P206" s="13"/>
      <c r="Q206" s="13"/>
      <c r="R206" s="13"/>
      <c r="S206" s="13"/>
      <c r="T206" s="13"/>
      <c r="U206" s="13"/>
      <c r="V206" s="13"/>
      <c r="W206" s="13"/>
      <c r="X206" s="13"/>
      <c r="Y206"/>
      <c r="Z206"/>
      <c r="AA206"/>
      <c r="AB206"/>
      <c r="AC206"/>
      <c r="AD206"/>
      <c r="AE206"/>
      <c r="AF206"/>
      <c r="AG206"/>
      <c r="AH206"/>
      <c r="AI206"/>
      <c r="AJ206"/>
      <c r="AK206"/>
    </row>
    <row r="207" spans="1:37" ht="15.75" x14ac:dyDescent="0.25">
      <c r="A207" s="1"/>
      <c r="B207" s="18"/>
      <c r="C207" s="9"/>
      <c r="D207" s="58"/>
      <c r="E207" s="58"/>
      <c r="F207" s="58"/>
      <c r="G207" s="58"/>
      <c r="H207" s="58"/>
      <c r="I207" s="58"/>
      <c r="J207" s="58"/>
      <c r="K207" s="58"/>
      <c r="L207" s="58"/>
      <c r="M207" s="2"/>
      <c r="N207" s="6"/>
      <c r="O207" s="12"/>
      <c r="P207" s="13"/>
      <c r="Q207" s="13"/>
      <c r="R207" s="13"/>
      <c r="S207" s="13"/>
      <c r="T207" s="13"/>
      <c r="U207" s="13"/>
      <c r="V207" s="13"/>
      <c r="W207" s="13"/>
      <c r="X207" s="13"/>
      <c r="Y207"/>
      <c r="Z207"/>
      <c r="AA207"/>
      <c r="AB207"/>
      <c r="AC207"/>
      <c r="AD207"/>
      <c r="AE207"/>
      <c r="AF207"/>
      <c r="AG207"/>
      <c r="AH207"/>
      <c r="AI207"/>
      <c r="AJ207"/>
      <c r="AK207"/>
    </row>
    <row r="208" spans="1:37" ht="15.75" x14ac:dyDescent="0.25">
      <c r="A208" s="2"/>
      <c r="B208" s="18"/>
      <c r="C208" s="9"/>
      <c r="D208" s="58"/>
      <c r="E208" s="32"/>
      <c r="F208" s="32"/>
      <c r="G208" s="58"/>
      <c r="H208" s="32"/>
      <c r="I208" s="32"/>
      <c r="J208" s="32"/>
      <c r="K208" s="32"/>
      <c r="L208" s="58"/>
      <c r="M208" s="2"/>
      <c r="N208" s="6"/>
      <c r="O208" s="12"/>
      <c r="P208" s="13"/>
      <c r="Q208" s="13"/>
      <c r="R208" s="13"/>
      <c r="S208" s="13"/>
      <c r="T208" s="13"/>
      <c r="U208" s="13"/>
      <c r="V208" s="13"/>
      <c r="W208" s="13"/>
      <c r="X208" s="13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ht="15.75" x14ac:dyDescent="0.25">
      <c r="A209" s="1"/>
      <c r="B209" s="2"/>
      <c r="C209" s="9"/>
      <c r="D209" s="69"/>
      <c r="E209" s="67"/>
      <c r="F209" s="67"/>
      <c r="G209" s="67"/>
      <c r="H209" s="69"/>
      <c r="I209" s="69"/>
      <c r="J209" s="69"/>
      <c r="K209" s="69"/>
      <c r="L209" s="69"/>
      <c r="M209" s="2"/>
      <c r="N209" s="6"/>
      <c r="O209" s="12"/>
      <c r="P209" s="13"/>
      <c r="Q209" s="13"/>
      <c r="R209" s="13"/>
      <c r="S209" s="13"/>
      <c r="T209" s="13"/>
      <c r="U209" s="13"/>
      <c r="V209" s="13"/>
      <c r="W209" s="13"/>
      <c r="X209" s="13"/>
      <c r="Y209"/>
      <c r="Z209"/>
      <c r="AA209"/>
      <c r="AB209"/>
      <c r="AC209"/>
      <c r="AD209"/>
      <c r="AE209"/>
      <c r="AF209"/>
      <c r="AG209"/>
      <c r="AH209"/>
      <c r="AI209"/>
      <c r="AJ209"/>
      <c r="AK209"/>
    </row>
    <row r="210" spans="1:37" ht="15.75" x14ac:dyDescent="0.25">
      <c r="A210" s="2"/>
      <c r="B210" s="18"/>
      <c r="C210" s="9"/>
      <c r="D210" s="58"/>
      <c r="E210" s="58"/>
      <c r="F210" s="58"/>
      <c r="G210" s="58"/>
      <c r="H210" s="58"/>
      <c r="I210" s="58"/>
      <c r="J210" s="58"/>
      <c r="K210" s="58"/>
      <c r="L210" s="58"/>
      <c r="M210" s="2"/>
      <c r="N210" s="6"/>
      <c r="O210" s="12"/>
      <c r="P210" s="13"/>
      <c r="Q210" s="13"/>
      <c r="R210" s="13"/>
      <c r="S210" s="13"/>
      <c r="T210" s="13"/>
      <c r="U210" s="13"/>
      <c r="V210" s="13"/>
      <c r="W210" s="13"/>
      <c r="X210" s="13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1:37" ht="15.75" x14ac:dyDescent="0.25">
      <c r="A211" s="2"/>
      <c r="B211" s="18"/>
      <c r="C211" s="9"/>
      <c r="D211" s="58"/>
      <c r="E211" s="32"/>
      <c r="F211" s="32"/>
      <c r="G211" s="58"/>
      <c r="H211" s="32"/>
      <c r="I211" s="32"/>
      <c r="J211" s="32"/>
      <c r="K211" s="32"/>
      <c r="L211" s="58"/>
      <c r="M211" s="2"/>
      <c r="N211" s="6"/>
      <c r="O211" s="12"/>
      <c r="P211" s="13"/>
      <c r="Q211" s="13"/>
      <c r="R211" s="13"/>
      <c r="S211" s="13"/>
      <c r="T211" s="13"/>
      <c r="U211" s="13"/>
      <c r="V211" s="13"/>
      <c r="W211" s="13"/>
      <c r="X211" s="13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ht="15.75" x14ac:dyDescent="0.25">
      <c r="A212" s="1"/>
      <c r="B212" s="2"/>
      <c r="C212" s="9"/>
      <c r="D212" s="69"/>
      <c r="E212" s="69"/>
      <c r="F212" s="69"/>
      <c r="G212" s="69"/>
      <c r="H212" s="69"/>
      <c r="I212" s="69"/>
      <c r="J212" s="69"/>
      <c r="K212" s="69"/>
      <c r="L212" s="58"/>
      <c r="M212" s="2"/>
      <c r="N212" s="6"/>
      <c r="O212" s="12"/>
      <c r="P212" s="13"/>
      <c r="Q212" s="13"/>
      <c r="R212" s="13"/>
      <c r="S212" s="13"/>
      <c r="T212" s="13"/>
      <c r="U212" s="13"/>
      <c r="V212" s="13"/>
      <c r="W212" s="13"/>
      <c r="X212" s="13"/>
      <c r="Y212"/>
      <c r="Z212"/>
      <c r="AA212"/>
      <c r="AB212"/>
      <c r="AC212"/>
      <c r="AD212"/>
      <c r="AE212"/>
      <c r="AF212"/>
      <c r="AG212"/>
      <c r="AH212"/>
      <c r="AI212"/>
      <c r="AJ212"/>
      <c r="AK212"/>
    </row>
    <row r="213" spans="1:37" ht="15.75" x14ac:dyDescent="0.25">
      <c r="A213" s="2"/>
      <c r="B213" s="2"/>
      <c r="C213" s="9"/>
      <c r="D213" s="58"/>
      <c r="E213" s="58"/>
      <c r="F213" s="58"/>
      <c r="G213" s="58"/>
      <c r="H213" s="58"/>
      <c r="I213" s="58"/>
      <c r="J213" s="58"/>
      <c r="K213" s="58"/>
      <c r="L213" s="58"/>
      <c r="M213" s="2"/>
      <c r="N213" s="6"/>
      <c r="O213" s="12"/>
      <c r="P213" s="13"/>
      <c r="Q213" s="13"/>
      <c r="R213" s="13"/>
      <c r="S213" s="13"/>
      <c r="T213" s="13"/>
      <c r="U213" s="13"/>
      <c r="V213" s="13"/>
      <c r="W213" s="13"/>
      <c r="X213" s="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1:37" ht="15.75" x14ac:dyDescent="0.25">
      <c r="A214" s="2"/>
      <c r="B214" s="2"/>
      <c r="C214" s="9"/>
      <c r="D214" s="58"/>
      <c r="E214" s="32"/>
      <c r="F214" s="32"/>
      <c r="G214" s="70"/>
      <c r="H214" s="32"/>
      <c r="I214" s="32"/>
      <c r="J214" s="32"/>
      <c r="K214" s="32"/>
      <c r="L214" s="58"/>
      <c r="M214" s="2"/>
      <c r="N214" s="6"/>
      <c r="O214" s="12"/>
      <c r="P214" s="13"/>
      <c r="Q214" s="13"/>
      <c r="R214" s="13"/>
      <c r="S214" s="13"/>
      <c r="T214" s="13"/>
      <c r="U214" s="13"/>
      <c r="V214" s="13"/>
      <c r="W214" s="13"/>
      <c r="X214" s="13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ht="15.75" x14ac:dyDescent="0.25">
      <c r="A215" s="2"/>
      <c r="B215" s="9"/>
      <c r="C215" s="9"/>
      <c r="D215" s="58"/>
      <c r="E215" s="32"/>
      <c r="F215" s="32"/>
      <c r="G215" s="58"/>
      <c r="H215" s="32"/>
      <c r="I215" s="32"/>
      <c r="J215" s="32"/>
      <c r="K215" s="32"/>
      <c r="L215" s="58"/>
      <c r="M215" s="2"/>
      <c r="N215" s="7"/>
      <c r="O215" s="12"/>
      <c r="P215" s="14"/>
      <c r="Q215" s="13"/>
      <c r="R215" s="13"/>
      <c r="S215" s="13"/>
      <c r="T215" s="13"/>
      <c r="U215" s="13"/>
      <c r="V215" s="13"/>
      <c r="W215" s="13"/>
      <c r="X215" s="13"/>
      <c r="Y215"/>
      <c r="Z215"/>
      <c r="AA215"/>
      <c r="AB215"/>
      <c r="AC215"/>
      <c r="AD215"/>
      <c r="AE215"/>
      <c r="AF215"/>
      <c r="AG215"/>
      <c r="AH215"/>
      <c r="AI215"/>
      <c r="AJ215"/>
      <c r="AK215"/>
    </row>
    <row r="216" spans="1:37" ht="15.75" x14ac:dyDescent="0.25">
      <c r="A216" s="1"/>
      <c r="B216" s="18"/>
      <c r="C216" s="9"/>
      <c r="D216" s="69"/>
      <c r="E216" s="69"/>
      <c r="F216" s="69"/>
      <c r="G216" s="69"/>
      <c r="H216" s="69"/>
      <c r="I216" s="69"/>
      <c r="J216" s="69"/>
      <c r="K216" s="69"/>
      <c r="L216" s="69"/>
      <c r="M216" s="2"/>
      <c r="N216" s="6"/>
      <c r="O216" s="12"/>
      <c r="P216" s="13"/>
      <c r="Q216" s="13"/>
      <c r="R216" s="13"/>
      <c r="S216" s="13"/>
      <c r="T216" s="13"/>
      <c r="U216" s="13"/>
      <c r="V216" s="13"/>
      <c r="W216" s="13"/>
      <c r="X216" s="13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1:37" ht="15.75" x14ac:dyDescent="0.2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6"/>
      <c r="O217" s="12"/>
      <c r="P217" s="13"/>
      <c r="Q217" s="13"/>
      <c r="R217" s="13"/>
      <c r="S217" s="13"/>
      <c r="T217" s="13"/>
      <c r="U217" s="13"/>
      <c r="V217" s="13"/>
      <c r="W217" s="13"/>
      <c r="X217" s="13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ht="15.75" x14ac:dyDescent="0.25">
      <c r="A218" s="1"/>
      <c r="B218" s="2"/>
      <c r="C218" s="2"/>
      <c r="D218" s="2"/>
      <c r="E218"/>
      <c r="F218" s="2"/>
      <c r="G218" s="2"/>
      <c r="H218" s="2"/>
      <c r="I218"/>
      <c r="J218"/>
      <c r="K218"/>
      <c r="L218"/>
      <c r="M218" s="2"/>
      <c r="N218" s="6"/>
      <c r="O218" s="12"/>
      <c r="P218" s="13"/>
      <c r="Q218" s="13"/>
      <c r="R218" s="13"/>
      <c r="S218" s="13"/>
      <c r="T218" s="13"/>
      <c r="U218" s="13"/>
      <c r="V218" s="13"/>
      <c r="W218" s="13"/>
      <c r="X218" s="13"/>
      <c r="Y218"/>
      <c r="Z218"/>
      <c r="AA218"/>
      <c r="AB218"/>
      <c r="AC218"/>
      <c r="AD218"/>
      <c r="AE218"/>
      <c r="AF218"/>
      <c r="AG218"/>
      <c r="AH218"/>
      <c r="AI218"/>
      <c r="AJ218"/>
      <c r="AK218"/>
    </row>
    <row r="219" spans="1:37" ht="15.75" x14ac:dyDescent="0.25">
      <c r="A219"/>
      <c r="B219" s="1"/>
      <c r="C219" s="2"/>
      <c r="E219"/>
      <c r="F219" s="1"/>
      <c r="H219"/>
      <c r="I219"/>
      <c r="J219"/>
      <c r="K219"/>
      <c r="L219"/>
      <c r="M219" s="2"/>
      <c r="N219" s="6"/>
      <c r="O219" s="12"/>
      <c r="P219" s="13"/>
      <c r="Q219" s="13"/>
      <c r="R219" s="13"/>
      <c r="S219" s="13"/>
      <c r="T219" s="13"/>
      <c r="U219" s="13"/>
      <c r="V219" s="13"/>
      <c r="W219" s="13"/>
      <c r="X219" s="13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1:37" ht="15.75" x14ac:dyDescent="0.25">
      <c r="A220" s="1"/>
      <c r="B220" s="2"/>
      <c r="C220" s="2"/>
      <c r="D220" s="2"/>
      <c r="E220"/>
      <c r="F220" s="2"/>
      <c r="G220" s="2"/>
      <c r="H220" s="10"/>
      <c r="I220" s="30"/>
      <c r="J220"/>
      <c r="K220"/>
      <c r="L220"/>
      <c r="M220" s="2"/>
      <c r="N220" s="7"/>
      <c r="O220" s="12"/>
      <c r="P220" s="14"/>
      <c r="Q220" s="13"/>
      <c r="R220" s="13"/>
      <c r="S220" s="13"/>
      <c r="T220" s="13"/>
      <c r="U220" s="13"/>
      <c r="V220" s="13"/>
      <c r="W220" s="13"/>
      <c r="X220" s="13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ht="15.75" x14ac:dyDescent="0.25">
      <c r="A221" s="1"/>
      <c r="B221" s="1"/>
      <c r="C221" s="1"/>
      <c r="D221" s="8"/>
      <c r="E221" s="8"/>
      <c r="F221" s="8"/>
      <c r="G221" s="8"/>
      <c r="H221" s="8"/>
      <c r="I221" s="8"/>
      <c r="J221" s="2"/>
      <c r="K221" s="2"/>
      <c r="L221" s="2"/>
      <c r="M221" s="2"/>
      <c r="N221" s="6"/>
      <c r="O221" s="12"/>
      <c r="P221" s="13"/>
      <c r="Q221" s="13"/>
      <c r="R221" s="13"/>
      <c r="S221" s="13"/>
      <c r="T221" s="13"/>
      <c r="U221" s="13"/>
      <c r="V221" s="13"/>
      <c r="W221" s="13"/>
      <c r="X221" s="13"/>
      <c r="Y221"/>
      <c r="Z221"/>
      <c r="AA221"/>
      <c r="AB221"/>
      <c r="AC221"/>
      <c r="AD221"/>
      <c r="AE221"/>
      <c r="AF221"/>
      <c r="AG221"/>
      <c r="AH221"/>
      <c r="AI221"/>
      <c r="AJ221"/>
      <c r="AK221"/>
    </row>
    <row r="222" spans="1:37" ht="15.75" x14ac:dyDescent="0.25">
      <c r="A222" s="1"/>
      <c r="B222" s="1"/>
      <c r="C222" s="1"/>
      <c r="D222" s="8"/>
      <c r="E222" s="9"/>
      <c r="F222" s="2"/>
      <c r="G222" s="2"/>
      <c r="H222" s="2"/>
      <c r="I222" s="30"/>
      <c r="J222" s="2"/>
      <c r="K222" s="2"/>
      <c r="L222" s="2"/>
      <c r="M222" s="2"/>
      <c r="N222" s="6"/>
      <c r="O222" s="12"/>
      <c r="P222" s="13"/>
      <c r="Q222" s="13"/>
      <c r="R222" s="13"/>
      <c r="S222" s="13"/>
      <c r="T222" s="13"/>
      <c r="U222" s="13"/>
      <c r="V222" s="13"/>
      <c r="W222" s="13"/>
      <c r="X222" s="13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1:37" ht="15.75" x14ac:dyDescent="0.25">
      <c r="A223" s="8"/>
      <c r="B223" s="8"/>
      <c r="C223" s="8"/>
      <c r="D223" s="8"/>
      <c r="E223" s="8"/>
      <c r="F223" s="8"/>
      <c r="G223" s="1"/>
      <c r="H223" s="1"/>
      <c r="I223" s="30"/>
      <c r="J223" s="2"/>
      <c r="K223" s="2"/>
      <c r="L223" s="2"/>
      <c r="M223" s="2"/>
      <c r="N223" s="7"/>
      <c r="O223" s="12"/>
      <c r="P223" s="14"/>
      <c r="Q223" s="13"/>
      <c r="R223" s="13"/>
      <c r="S223" s="13"/>
      <c r="T223" s="13"/>
      <c r="U223" s="13"/>
      <c r="V223" s="13"/>
      <c r="W223" s="13"/>
      <c r="X223" s="1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ht="15" customHeight="1" x14ac:dyDescent="0.25">
      <c r="A224"/>
      <c r="B224" s="8"/>
      <c r="C224" s="8"/>
      <c r="D224" s="8"/>
      <c r="E224" s="8"/>
      <c r="F224" s="8"/>
      <c r="G224" s="8"/>
      <c r="H224" s="8"/>
      <c r="I224" s="30"/>
      <c r="J224" s="2"/>
      <c r="K224" s="2"/>
      <c r="L224" s="2"/>
      <c r="M224" s="2"/>
      <c r="N224" s="6"/>
      <c r="O224" s="12"/>
      <c r="P224" s="14"/>
      <c r="Q224" s="13"/>
      <c r="R224" s="13"/>
      <c r="S224" s="13"/>
      <c r="T224" s="13"/>
      <c r="U224" s="13"/>
      <c r="V224" s="13"/>
      <c r="W224" s="13"/>
      <c r="X224" s="13"/>
      <c r="Y224"/>
      <c r="Z224"/>
      <c r="AA224"/>
      <c r="AB224"/>
      <c r="AC224"/>
      <c r="AD224"/>
      <c r="AE224"/>
      <c r="AF224"/>
      <c r="AG224"/>
      <c r="AH224"/>
      <c r="AI224"/>
      <c r="AJ224"/>
      <c r="AK224"/>
    </row>
    <row r="225" spans="1:37" ht="18" x14ac:dyDescent="0.25">
      <c r="A225" s="19"/>
      <c r="B225" s="18"/>
      <c r="C225" s="2"/>
      <c r="D225" s="1"/>
      <c r="E225" s="74"/>
      <c r="F225" s="2"/>
      <c r="G225" s="2"/>
      <c r="H225" s="2"/>
      <c r="I225" s="2"/>
      <c r="J225" s="2"/>
      <c r="K225" s="2"/>
      <c r="L225" s="2"/>
      <c r="M225" s="2"/>
      <c r="N225" s="6"/>
      <c r="O225" s="12"/>
      <c r="P225" s="14"/>
      <c r="Q225" s="13"/>
      <c r="R225" s="13"/>
      <c r="S225" s="13"/>
      <c r="T225" s="13"/>
      <c r="U225" s="13"/>
      <c r="V225" s="13"/>
      <c r="W225" s="13"/>
      <c r="X225" s="13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1:37" ht="15.75" x14ac:dyDescent="0.25">
      <c r="A226" s="1"/>
      <c r="B226" s="20"/>
      <c r="C226" s="2"/>
      <c r="D226" s="1"/>
      <c r="E226" s="2"/>
      <c r="F226" s="2"/>
      <c r="G226" s="2"/>
      <c r="H226" s="75"/>
      <c r="I226" s="2"/>
      <c r="J226" s="2"/>
      <c r="K226" s="2"/>
      <c r="L226" s="2"/>
      <c r="M226" s="2"/>
      <c r="N226" s="6"/>
      <c r="O226" s="12"/>
      <c r="P226" s="14"/>
      <c r="Q226" s="13"/>
      <c r="R226" s="13"/>
      <c r="S226" s="13"/>
      <c r="T226" s="13"/>
      <c r="U226" s="13"/>
      <c r="V226" s="13"/>
      <c r="W226" s="13"/>
      <c r="X226" s="13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ht="15.75" x14ac:dyDescent="0.25">
      <c r="A227" s="2"/>
      <c r="B227" s="18"/>
      <c r="C227" s="9"/>
      <c r="D227" s="69"/>
      <c r="E227" s="32"/>
      <c r="F227" s="32"/>
      <c r="G227" s="32"/>
      <c r="H227" s="32"/>
      <c r="I227" s="2"/>
      <c r="J227" s="2"/>
      <c r="K227" s="2"/>
      <c r="L227" s="2"/>
      <c r="M227" s="2"/>
      <c r="N227" s="6"/>
      <c r="O227" s="12"/>
      <c r="P227" s="13"/>
      <c r="Q227" s="13"/>
      <c r="R227" s="13"/>
      <c r="S227" s="13"/>
      <c r="T227" s="13"/>
      <c r="U227" s="13"/>
      <c r="V227" s="13"/>
      <c r="W227" s="13"/>
      <c r="X227" s="13"/>
      <c r="Y227"/>
      <c r="Z227"/>
      <c r="AA227"/>
      <c r="AB227"/>
      <c r="AC227"/>
      <c r="AD227"/>
      <c r="AE227"/>
      <c r="AF227"/>
      <c r="AG227"/>
      <c r="AH227"/>
      <c r="AI227"/>
      <c r="AJ227"/>
      <c r="AK227"/>
    </row>
    <row r="228" spans="1:37" ht="15.75" x14ac:dyDescent="0.25">
      <c r="A228" s="21"/>
      <c r="B228" s="18"/>
      <c r="C228" s="9"/>
      <c r="D228" s="76"/>
      <c r="E228" s="32"/>
      <c r="F228" s="32"/>
      <c r="G228" s="32"/>
      <c r="H228" s="32"/>
      <c r="I228" s="22"/>
      <c r="J228" s="1"/>
      <c r="K228" s="1"/>
      <c r="L228" s="1"/>
      <c r="M228" s="2"/>
      <c r="N228" s="6"/>
      <c r="O228" s="12"/>
      <c r="P228" s="15"/>
      <c r="Q228" s="13"/>
      <c r="R228" s="13"/>
      <c r="S228" s="13"/>
      <c r="T228" s="13"/>
      <c r="U228" s="13"/>
      <c r="V228" s="13"/>
      <c r="W228" s="13"/>
      <c r="X228" s="13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1:37" ht="15.75" x14ac:dyDescent="0.25">
      <c r="A229" s="2"/>
      <c r="B229" s="9"/>
      <c r="C229" s="9"/>
      <c r="D229" s="77"/>
      <c r="E229" s="32"/>
      <c r="F229" s="32"/>
      <c r="G229" s="32"/>
      <c r="H229" s="32"/>
      <c r="I229" s="1"/>
      <c r="J229" s="1"/>
      <c r="K229" s="1"/>
      <c r="L229" s="1"/>
      <c r="M229" s="2"/>
      <c r="N229" s="6"/>
      <c r="O229" s="12"/>
      <c r="P229" s="13"/>
      <c r="Q229" s="13"/>
      <c r="R229" s="13"/>
      <c r="S229" s="13"/>
      <c r="T229" s="13"/>
      <c r="U229" s="13"/>
      <c r="V229" s="13"/>
      <c r="W229" s="13"/>
      <c r="X229" s="13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ht="15.75" x14ac:dyDescent="0.25">
      <c r="A230" s="2"/>
      <c r="B230" s="9"/>
      <c r="C230" s="9"/>
      <c r="D230" s="77"/>
      <c r="E230" s="32"/>
      <c r="F230" s="32"/>
      <c r="G230" s="32"/>
      <c r="H230" s="32"/>
      <c r="I230" s="1"/>
      <c r="J230" s="1"/>
      <c r="K230" s="1"/>
      <c r="L230" s="1"/>
      <c r="M230" s="2"/>
      <c r="N230" s="6"/>
      <c r="O230" s="12"/>
      <c r="P230" s="13"/>
      <c r="Q230" s="13"/>
      <c r="R230" s="13"/>
      <c r="S230" s="13"/>
      <c r="T230" s="13"/>
      <c r="U230" s="13"/>
      <c r="V230" s="13"/>
      <c r="W230" s="13"/>
      <c r="X230" s="13"/>
      <c r="Y230"/>
      <c r="Z230"/>
      <c r="AA230"/>
      <c r="AB230"/>
      <c r="AC230"/>
      <c r="AD230"/>
      <c r="AE230"/>
      <c r="AF230"/>
      <c r="AG230"/>
      <c r="AH230"/>
      <c r="AI230"/>
      <c r="AJ230"/>
      <c r="AK230"/>
    </row>
    <row r="231" spans="1:37" ht="15.75" x14ac:dyDescent="0.25">
      <c r="A231" s="2"/>
      <c r="B231" s="18"/>
      <c r="C231" s="9"/>
      <c r="D231" s="77"/>
      <c r="E231" s="32"/>
      <c r="F231" s="32"/>
      <c r="G231" s="32"/>
      <c r="H231" s="32"/>
      <c r="I231" s="22"/>
      <c r="J231" s="1"/>
      <c r="K231" s="1"/>
      <c r="L231" s="1"/>
      <c r="M231" s="2"/>
      <c r="N231" s="6"/>
      <c r="O231" s="12"/>
      <c r="P231" s="13"/>
      <c r="Q231" s="13"/>
      <c r="R231" s="13"/>
      <c r="S231" s="13"/>
      <c r="T231" s="13"/>
      <c r="U231" s="13"/>
      <c r="V231" s="13"/>
      <c r="W231" s="13"/>
      <c r="X231" s="13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1:37" ht="15.75" x14ac:dyDescent="0.25">
      <c r="A232" s="2"/>
      <c r="B232" s="2"/>
      <c r="C232" s="9"/>
      <c r="D232" s="76"/>
      <c r="E232" s="78"/>
      <c r="F232" s="78"/>
      <c r="G232" s="78"/>
      <c r="H232" s="78"/>
      <c r="I232" s="1"/>
      <c r="J232" s="1"/>
      <c r="K232" s="1"/>
      <c r="L232" s="1"/>
      <c r="M232" s="2"/>
      <c r="N232" s="6"/>
      <c r="O232" s="12"/>
      <c r="P232" s="13"/>
      <c r="Q232" s="13"/>
      <c r="R232" s="13"/>
      <c r="S232" s="13"/>
      <c r="T232" s="13"/>
      <c r="U232" s="13"/>
      <c r="V232" s="13"/>
      <c r="W232" s="13"/>
      <c r="X232" s="13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ht="15.75" x14ac:dyDescent="0.25">
      <c r="A233" s="2"/>
      <c r="B233" s="2"/>
      <c r="C233" s="9"/>
      <c r="D233" s="77"/>
      <c r="E233" s="78"/>
      <c r="F233" s="79"/>
      <c r="G233" s="79"/>
      <c r="H233" s="79"/>
      <c r="I233" s="1"/>
      <c r="J233" s="1"/>
      <c r="K233" s="1"/>
      <c r="L233" s="1"/>
      <c r="M233" s="2"/>
      <c r="N233" s="6"/>
      <c r="O233" s="12"/>
      <c r="P233" s="16"/>
      <c r="Q233" s="16"/>
      <c r="R233" s="16"/>
      <c r="S233" s="16"/>
      <c r="T233" s="16"/>
      <c r="U233" s="16"/>
      <c r="V233" s="16"/>
      <c r="W233" s="16"/>
      <c r="X233" s="16"/>
      <c r="Y233"/>
      <c r="Z233"/>
      <c r="AA233"/>
      <c r="AB233"/>
      <c r="AC233"/>
      <c r="AD233"/>
      <c r="AE233"/>
      <c r="AF233"/>
      <c r="AG233"/>
      <c r="AH233"/>
      <c r="AI233"/>
      <c r="AJ233"/>
      <c r="AK233"/>
    </row>
    <row r="234" spans="1:37" ht="15.75" x14ac:dyDescent="0.25">
      <c r="A234" s="2"/>
      <c r="B234" s="18"/>
      <c r="C234" s="9"/>
      <c r="D234" s="69"/>
      <c r="E234" s="78"/>
      <c r="F234" s="78"/>
      <c r="G234" s="78"/>
      <c r="H234" s="78"/>
      <c r="I234" s="1"/>
      <c r="J234" s="1"/>
      <c r="K234" s="1"/>
      <c r="L234" s="1"/>
      <c r="M234" s="2"/>
      <c r="N234" s="7"/>
      <c r="O234" s="12"/>
      <c r="P234" s="14"/>
      <c r="Q234" s="13"/>
      <c r="R234" s="13"/>
      <c r="S234" s="13"/>
      <c r="T234" s="13"/>
      <c r="U234" s="13"/>
      <c r="V234" s="13"/>
      <c r="W234" s="13"/>
      <c r="X234" s="13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1:37" ht="15.75" x14ac:dyDescent="0.25">
      <c r="A235" s="23"/>
      <c r="B235" s="9"/>
      <c r="C235" s="9"/>
      <c r="D235" s="77"/>
      <c r="E235" s="78"/>
      <c r="F235" s="78"/>
      <c r="G235" s="78"/>
      <c r="H235" s="78"/>
      <c r="I235" s="22"/>
      <c r="J235" s="1"/>
      <c r="K235" s="1"/>
      <c r="L235" s="1"/>
      <c r="M235" s="2"/>
      <c r="N235" s="7"/>
      <c r="O235" s="12"/>
      <c r="P235" s="14"/>
      <c r="Q235" s="13"/>
      <c r="R235" s="13"/>
      <c r="S235" s="13"/>
      <c r="T235" s="13"/>
      <c r="U235" s="13"/>
      <c r="V235" s="13"/>
      <c r="W235" s="13"/>
      <c r="X235" s="13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ht="15.75" x14ac:dyDescent="0.25">
      <c r="A236" s="21"/>
      <c r="B236" s="9"/>
      <c r="C236" s="9"/>
      <c r="D236" s="77"/>
      <c r="E236" s="78"/>
      <c r="F236" s="78"/>
      <c r="G236" s="78"/>
      <c r="H236" s="78"/>
      <c r="I236" s="22"/>
      <c r="J236" s="2"/>
      <c r="K236" s="1"/>
      <c r="L236" s="1"/>
      <c r="M236" s="2"/>
      <c r="N236" s="6"/>
      <c r="O236" s="12"/>
      <c r="P236" s="13"/>
      <c r="Q236" s="13"/>
      <c r="R236" s="13"/>
      <c r="S236" s="13"/>
      <c r="T236" s="13"/>
      <c r="U236" s="13"/>
      <c r="V236" s="13"/>
      <c r="W236" s="15"/>
      <c r="X236" s="15"/>
      <c r="Y236"/>
      <c r="Z236"/>
      <c r="AA236"/>
      <c r="AB236"/>
      <c r="AC236"/>
      <c r="AD236"/>
      <c r="AE236"/>
      <c r="AF236"/>
      <c r="AG236"/>
      <c r="AH236"/>
      <c r="AI236"/>
      <c r="AJ236"/>
      <c r="AK236"/>
    </row>
    <row r="237" spans="1:37" ht="15.75" x14ac:dyDescent="0.25">
      <c r="A237" s="2"/>
      <c r="B237" s="18"/>
      <c r="C237" s="9"/>
      <c r="D237" s="69"/>
      <c r="E237" s="78"/>
      <c r="F237" s="78"/>
      <c r="G237" s="78"/>
      <c r="H237" s="78"/>
      <c r="I237" s="1"/>
      <c r="J237" s="1"/>
      <c r="K237" s="1"/>
      <c r="L237" s="1"/>
      <c r="M237" s="2"/>
      <c r="N237" s="6"/>
      <c r="O237" s="12"/>
      <c r="P237" s="13"/>
      <c r="Q237" s="13"/>
      <c r="R237" s="13"/>
      <c r="S237" s="13"/>
      <c r="T237" s="13"/>
      <c r="U237" s="13"/>
      <c r="V237" s="13"/>
      <c r="W237" s="13"/>
      <c r="X237" s="13"/>
      <c r="Y237"/>
      <c r="Z237"/>
      <c r="AA237"/>
      <c r="AB237"/>
      <c r="AC237"/>
      <c r="AD237"/>
      <c r="AE237"/>
      <c r="AF237"/>
      <c r="AG237"/>
      <c r="AH237"/>
      <c r="AI237"/>
      <c r="AJ237"/>
      <c r="AK237"/>
    </row>
    <row r="238" spans="1:37" ht="15.75" x14ac:dyDescent="0.25">
      <c r="A238" s="21"/>
      <c r="B238" s="9"/>
      <c r="C238" s="9"/>
      <c r="D238" s="77"/>
      <c r="E238" s="78"/>
      <c r="F238" s="78"/>
      <c r="G238" s="78"/>
      <c r="H238" s="78"/>
      <c r="I238" s="22"/>
      <c r="J238" s="1"/>
      <c r="K238" s="1"/>
      <c r="L238" s="1"/>
      <c r="M238" s="2"/>
      <c r="N238" s="6"/>
      <c r="O238" s="12"/>
      <c r="P238" s="13"/>
      <c r="Q238" s="13"/>
      <c r="R238" s="13"/>
      <c r="S238" s="13"/>
      <c r="T238" s="13"/>
      <c r="U238" s="13"/>
      <c r="V238" s="13"/>
      <c r="W238" s="13"/>
      <c r="X238" s="13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ht="15.75" x14ac:dyDescent="0.25">
      <c r="A239" s="2"/>
      <c r="B239" s="18"/>
      <c r="C239" s="9"/>
      <c r="D239" s="69"/>
      <c r="E239" s="78"/>
      <c r="F239" s="78"/>
      <c r="G239" s="78"/>
      <c r="H239" s="78"/>
      <c r="I239" s="1"/>
      <c r="J239" s="1"/>
      <c r="K239" s="1"/>
      <c r="L239" s="1"/>
      <c r="M239" s="2"/>
      <c r="N239" s="6"/>
      <c r="O239" s="12"/>
      <c r="P239" s="13"/>
      <c r="Q239" s="13"/>
      <c r="R239" s="13"/>
      <c r="S239" s="13"/>
      <c r="T239" s="13"/>
      <c r="U239" s="13"/>
      <c r="V239" s="13"/>
      <c r="W239" s="13"/>
      <c r="X239" s="13"/>
      <c r="Y239"/>
      <c r="Z239"/>
      <c r="AA239"/>
      <c r="AB239"/>
      <c r="AC239"/>
      <c r="AD239"/>
      <c r="AE239"/>
      <c r="AF239"/>
      <c r="AG239"/>
      <c r="AH239"/>
      <c r="AI239"/>
      <c r="AJ239"/>
      <c r="AK239"/>
    </row>
    <row r="240" spans="1:37" ht="15.75" x14ac:dyDescent="0.25">
      <c r="A240" s="23"/>
      <c r="B240" s="9"/>
      <c r="C240" s="9"/>
      <c r="D240" s="77"/>
      <c r="E240" s="78"/>
      <c r="F240" s="78"/>
      <c r="G240" s="78"/>
      <c r="H240" s="78"/>
      <c r="I240" s="22"/>
      <c r="J240" s="1"/>
      <c r="K240" s="1"/>
      <c r="L240" s="1"/>
      <c r="M240" s="2"/>
      <c r="N240" s="6"/>
      <c r="O240" s="12"/>
      <c r="P240" s="13"/>
      <c r="Q240" s="13"/>
      <c r="R240" s="13"/>
      <c r="S240" s="13"/>
      <c r="T240" s="13"/>
      <c r="U240" s="13"/>
      <c r="V240" s="13"/>
      <c r="W240" s="13"/>
      <c r="X240" s="13"/>
      <c r="Y240"/>
      <c r="Z240"/>
      <c r="AA240"/>
      <c r="AB240"/>
      <c r="AC240"/>
      <c r="AD240"/>
      <c r="AE240"/>
      <c r="AF240"/>
      <c r="AG240"/>
      <c r="AH240"/>
      <c r="AI240"/>
      <c r="AJ240"/>
      <c r="AK240"/>
    </row>
    <row r="241" spans="1:37" ht="15.75" x14ac:dyDescent="0.25">
      <c r="A241" s="2"/>
      <c r="B241" s="18"/>
      <c r="C241" s="9"/>
      <c r="D241" s="69"/>
      <c r="E241" s="78"/>
      <c r="F241" s="78"/>
      <c r="G241" s="78"/>
      <c r="H241" s="78"/>
      <c r="I241" s="1"/>
      <c r="J241" s="1"/>
      <c r="K241" s="1"/>
      <c r="L241" s="1"/>
      <c r="M241" s="2"/>
      <c r="N241" s="7"/>
      <c r="O241" s="12"/>
      <c r="P241" s="14"/>
      <c r="Q241" s="13"/>
      <c r="R241" s="13"/>
      <c r="S241" s="13"/>
      <c r="T241" s="13"/>
      <c r="U241" s="13"/>
      <c r="V241" s="13"/>
      <c r="W241" s="13"/>
      <c r="X241" s="13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ht="15.75" x14ac:dyDescent="0.25">
      <c r="A242" s="24"/>
      <c r="B242" s="9"/>
      <c r="C242" s="9"/>
      <c r="D242" s="77"/>
      <c r="E242" s="78"/>
      <c r="F242" s="78"/>
      <c r="G242" s="78"/>
      <c r="H242" s="78"/>
      <c r="I242" s="22"/>
      <c r="J242" s="1"/>
      <c r="K242" s="1"/>
      <c r="L242" s="1"/>
      <c r="M242" s="2"/>
      <c r="N242" s="6"/>
      <c r="O242" s="12"/>
      <c r="P242" s="13"/>
      <c r="Q242" s="13"/>
      <c r="R242" s="13"/>
      <c r="S242" s="13"/>
      <c r="T242" s="13"/>
      <c r="U242" s="13"/>
      <c r="V242" s="13"/>
      <c r="W242" s="13"/>
      <c r="X242" s="13"/>
      <c r="Y242"/>
      <c r="Z242"/>
      <c r="AA242"/>
      <c r="AB242"/>
      <c r="AC242"/>
      <c r="AD242"/>
      <c r="AE242"/>
      <c r="AF242"/>
      <c r="AG242"/>
      <c r="AH242"/>
      <c r="AI242"/>
      <c r="AJ242"/>
      <c r="AK242"/>
    </row>
    <row r="243" spans="1:37" ht="15.75" x14ac:dyDescent="0.25">
      <c r="A243" s="2"/>
      <c r="B243" s="18"/>
      <c r="C243" s="9"/>
      <c r="D243" s="69"/>
      <c r="E243" s="78"/>
      <c r="F243" s="78"/>
      <c r="G243" s="78"/>
      <c r="H243" s="78"/>
      <c r="I243" s="1"/>
      <c r="J243" s="1"/>
      <c r="K243" s="1"/>
      <c r="L243" s="1"/>
      <c r="M243" s="2"/>
      <c r="N243" s="6"/>
      <c r="O243" s="12"/>
      <c r="P243" s="13"/>
      <c r="Q243" s="13"/>
      <c r="R243" s="13"/>
      <c r="S243" s="13"/>
      <c r="T243" s="13"/>
      <c r="U243" s="13"/>
      <c r="V243" s="13"/>
      <c r="W243" s="13"/>
      <c r="X243" s="1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</row>
    <row r="244" spans="1:37" ht="15.75" x14ac:dyDescent="0.25">
      <c r="A244" s="23"/>
      <c r="B244" s="9"/>
      <c r="C244" s="9"/>
      <c r="D244" s="77"/>
      <c r="E244" s="78"/>
      <c r="F244" s="78"/>
      <c r="G244" s="78"/>
      <c r="H244" s="78"/>
      <c r="I244" s="22"/>
      <c r="J244" s="1"/>
      <c r="K244" s="1"/>
      <c r="L244" s="1"/>
      <c r="M244" s="2"/>
      <c r="N244" s="6"/>
      <c r="O244" s="12"/>
      <c r="P244" s="13"/>
      <c r="Q244" s="13"/>
      <c r="R244" s="13"/>
      <c r="S244" s="13"/>
      <c r="T244" s="13"/>
      <c r="U244" s="13"/>
      <c r="V244" s="13"/>
      <c r="W244" s="13"/>
      <c r="X244" s="13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ht="15.75" x14ac:dyDescent="0.25">
      <c r="A245" s="2"/>
      <c r="B245" s="2"/>
      <c r="C245" s="9"/>
      <c r="D245" s="69"/>
      <c r="E245" s="78"/>
      <c r="F245" s="78"/>
      <c r="G245" s="78"/>
      <c r="H245" s="78"/>
      <c r="I245" s="1"/>
      <c r="J245" s="1"/>
      <c r="K245" s="1"/>
      <c r="L245" s="1"/>
      <c r="M245" s="2"/>
      <c r="N245" s="7"/>
      <c r="O245" s="12"/>
      <c r="P245" s="14"/>
      <c r="Q245" s="13"/>
      <c r="R245" s="13"/>
      <c r="S245" s="13"/>
      <c r="T245" s="13"/>
      <c r="U245" s="13"/>
      <c r="V245" s="13"/>
      <c r="W245" s="13"/>
      <c r="X245" s="13"/>
      <c r="Y245"/>
      <c r="Z245"/>
      <c r="AA245"/>
      <c r="AB245"/>
      <c r="AC245"/>
      <c r="AD245"/>
      <c r="AE245"/>
      <c r="AF245"/>
      <c r="AG245"/>
      <c r="AH245"/>
      <c r="AI245"/>
      <c r="AJ245"/>
      <c r="AK245"/>
    </row>
    <row r="246" spans="1:37" ht="15.75" x14ac:dyDescent="0.25">
      <c r="A246" s="23"/>
      <c r="B246" s="2"/>
      <c r="C246" s="9"/>
      <c r="D246" s="77"/>
      <c r="E246" s="78"/>
      <c r="F246" s="78"/>
      <c r="G246" s="78"/>
      <c r="H246" s="78"/>
      <c r="I246" s="22"/>
      <c r="J246" s="1"/>
      <c r="K246" s="1"/>
      <c r="L246" s="1"/>
      <c r="M246" s="2"/>
      <c r="N246" s="7"/>
      <c r="O246" s="12"/>
      <c r="P246" s="14"/>
      <c r="Q246" s="13"/>
      <c r="R246" s="13"/>
      <c r="S246" s="13"/>
      <c r="T246" s="13"/>
      <c r="U246" s="13"/>
      <c r="V246" s="13"/>
      <c r="W246" s="13"/>
      <c r="X246" s="13"/>
      <c r="Y246"/>
      <c r="Z246"/>
      <c r="AA246"/>
      <c r="AB246"/>
      <c r="AC246"/>
      <c r="AD246"/>
      <c r="AE246"/>
      <c r="AF246"/>
      <c r="AG246"/>
      <c r="AH246"/>
      <c r="AI246"/>
      <c r="AJ246"/>
      <c r="AK246"/>
    </row>
    <row r="247" spans="1:37" ht="15.75" x14ac:dyDescent="0.25">
      <c r="A247" s="2"/>
      <c r="B247" s="2"/>
      <c r="C247" s="9"/>
      <c r="D247" s="69"/>
      <c r="E247" s="78"/>
      <c r="F247" s="78"/>
      <c r="G247" s="78"/>
      <c r="H247" s="78"/>
      <c r="I247" s="1"/>
      <c r="J247" s="1"/>
      <c r="K247" s="1"/>
      <c r="L247" s="1"/>
      <c r="M247" s="2"/>
      <c r="N247" s="6"/>
      <c r="O247" s="12"/>
      <c r="P247" s="13"/>
      <c r="Q247" s="13"/>
      <c r="R247" s="13"/>
      <c r="S247" s="13"/>
      <c r="T247" s="13"/>
      <c r="U247" s="13"/>
      <c r="V247" s="13"/>
      <c r="W247" s="13"/>
      <c r="X247" s="13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ht="15.75" x14ac:dyDescent="0.25">
      <c r="A248" s="23"/>
      <c r="B248" s="2"/>
      <c r="C248" s="9"/>
      <c r="D248" s="77"/>
      <c r="E248" s="78"/>
      <c r="F248" s="78"/>
      <c r="G248" s="78"/>
      <c r="H248" s="78"/>
      <c r="I248" s="22"/>
      <c r="J248" s="1"/>
      <c r="K248" s="1"/>
      <c r="L248" s="1"/>
      <c r="M248" s="2"/>
      <c r="N248" s="6"/>
      <c r="O248" s="12"/>
      <c r="P248" s="13"/>
      <c r="Q248" s="13"/>
      <c r="R248" s="13"/>
      <c r="S248" s="13"/>
      <c r="T248" s="13"/>
      <c r="U248" s="13"/>
      <c r="V248" s="13"/>
      <c r="W248" s="13"/>
      <c r="X248" s="13"/>
      <c r="Y248"/>
      <c r="Z248"/>
      <c r="AA248"/>
      <c r="AB248"/>
      <c r="AC248"/>
      <c r="AD248"/>
      <c r="AE248"/>
      <c r="AF248"/>
      <c r="AG248"/>
      <c r="AH248"/>
      <c r="AI248"/>
      <c r="AJ248"/>
      <c r="AK248"/>
    </row>
    <row r="249" spans="1:37" ht="15.75" x14ac:dyDescent="0.25">
      <c r="A249" s="1"/>
      <c r="B249" s="2"/>
      <c r="C249" s="2"/>
      <c r="D249" s="1"/>
      <c r="E249" s="80"/>
      <c r="F249" s="80"/>
      <c r="G249" s="80"/>
      <c r="H249" s="80"/>
      <c r="I249" s="1"/>
      <c r="J249" s="1"/>
      <c r="K249" s="1"/>
      <c r="L249" s="1"/>
      <c r="M249" s="2"/>
      <c r="N249" s="6"/>
      <c r="O249" s="12"/>
      <c r="P249" s="13"/>
      <c r="Q249" s="13"/>
      <c r="R249" s="13"/>
      <c r="S249" s="13"/>
      <c r="T249" s="13"/>
      <c r="U249" s="13"/>
      <c r="V249" s="13"/>
      <c r="W249" s="13"/>
      <c r="X249" s="13"/>
      <c r="Y249"/>
      <c r="Z249"/>
      <c r="AA249"/>
      <c r="AB249"/>
      <c r="AC249"/>
      <c r="AD249"/>
      <c r="AE249"/>
      <c r="AF249"/>
      <c r="AG249"/>
      <c r="AH249"/>
      <c r="AI249"/>
      <c r="AJ249"/>
      <c r="AK249"/>
    </row>
    <row r="250" spans="1:37" ht="15.75" x14ac:dyDescent="0.25">
      <c r="A250" s="2"/>
      <c r="B250" s="18"/>
      <c r="C250" s="9"/>
      <c r="D250" s="69"/>
      <c r="E250" s="78"/>
      <c r="F250" s="78"/>
      <c r="G250" s="78"/>
      <c r="H250" s="78"/>
      <c r="I250" s="1"/>
      <c r="J250"/>
      <c r="K250" s="1"/>
      <c r="L250" s="1"/>
      <c r="M250" s="2"/>
      <c r="N250" s="7"/>
      <c r="O250" s="12"/>
      <c r="P250" s="14"/>
      <c r="Q250" s="13"/>
      <c r="R250" s="13"/>
      <c r="S250" s="13"/>
      <c r="T250" s="13"/>
      <c r="U250" s="13"/>
      <c r="V250" s="13"/>
      <c r="W250" s="13"/>
      <c r="X250" s="13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ht="15.75" x14ac:dyDescent="0.25">
      <c r="A251" s="21"/>
      <c r="B251" s="9"/>
      <c r="C251" s="9"/>
      <c r="D251" s="77"/>
      <c r="E251" s="78"/>
      <c r="F251" s="78"/>
      <c r="G251" s="78"/>
      <c r="H251" s="78"/>
      <c r="I251" s="22"/>
      <c r="J251" s="1"/>
      <c r="K251" s="1"/>
      <c r="L251" s="1"/>
      <c r="M251" s="2"/>
      <c r="N251" s="6"/>
      <c r="O251" s="12"/>
      <c r="P251" s="13"/>
      <c r="Q251" s="13"/>
      <c r="R251" s="13"/>
      <c r="S251" s="13"/>
      <c r="T251" s="13"/>
      <c r="U251" s="13"/>
      <c r="V251" s="13"/>
      <c r="W251" s="13"/>
      <c r="X251" s="13"/>
      <c r="Y251"/>
      <c r="Z251"/>
      <c r="AA251"/>
      <c r="AB251"/>
      <c r="AC251"/>
      <c r="AD251"/>
      <c r="AE251"/>
      <c r="AF251"/>
      <c r="AG251"/>
      <c r="AH251"/>
      <c r="AI251"/>
      <c r="AJ251"/>
      <c r="AK251"/>
    </row>
    <row r="252" spans="1:37" ht="15.75" x14ac:dyDescent="0.25">
      <c r="A252" s="2"/>
      <c r="B252" s="18"/>
      <c r="C252" s="9"/>
      <c r="D252" s="69"/>
      <c r="E252" s="78"/>
      <c r="F252" s="78"/>
      <c r="G252" s="78"/>
      <c r="H252" s="78"/>
      <c r="I252" s="1"/>
      <c r="J252" s="1"/>
      <c r="K252" s="1"/>
      <c r="L252" s="1"/>
      <c r="M252" s="2"/>
      <c r="N252" s="6"/>
      <c r="O252" s="12"/>
      <c r="P252" s="13"/>
      <c r="Q252" s="13"/>
      <c r="R252" s="13"/>
      <c r="S252" s="13"/>
      <c r="T252" s="13"/>
      <c r="U252" s="13"/>
      <c r="V252" s="13"/>
      <c r="W252" s="13"/>
      <c r="X252" s="13"/>
      <c r="Y252"/>
      <c r="Z252"/>
      <c r="AA252"/>
      <c r="AB252"/>
      <c r="AC252"/>
      <c r="AD252"/>
      <c r="AE252"/>
      <c r="AF252"/>
      <c r="AG252"/>
      <c r="AH252"/>
      <c r="AI252"/>
      <c r="AJ252"/>
      <c r="AK252"/>
    </row>
    <row r="253" spans="1:37" ht="15.75" x14ac:dyDescent="0.25">
      <c r="A253" s="21"/>
      <c r="B253" s="9"/>
      <c r="C253" s="9"/>
      <c r="D253" s="77"/>
      <c r="E253" s="78"/>
      <c r="F253" s="78"/>
      <c r="G253" s="78"/>
      <c r="H253" s="78"/>
      <c r="I253" s="22"/>
      <c r="J253" s="1"/>
      <c r="K253" s="1"/>
      <c r="L253" s="1"/>
      <c r="M253" s="2"/>
      <c r="N253" s="7"/>
      <c r="O253" s="12"/>
      <c r="P253" s="14"/>
      <c r="Q253" s="13"/>
      <c r="R253" s="13"/>
      <c r="S253" s="13"/>
      <c r="T253" s="13"/>
      <c r="U253" s="13"/>
      <c r="V253" s="13"/>
      <c r="W253" s="13"/>
      <c r="X253" s="1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ht="15.75" x14ac:dyDescent="0.25">
      <c r="A254" s="2"/>
      <c r="B254" s="18"/>
      <c r="C254" s="9"/>
      <c r="D254" s="69"/>
      <c r="E254" s="78"/>
      <c r="F254" s="78"/>
      <c r="G254" s="78"/>
      <c r="H254" s="78"/>
      <c r="I254" s="1"/>
      <c r="J254" s="1"/>
      <c r="K254" s="1"/>
      <c r="L254" s="1"/>
      <c r="M254" s="2"/>
      <c r="N254" s="7"/>
      <c r="O254" s="12"/>
      <c r="P254" s="14"/>
      <c r="Q254" s="13"/>
      <c r="R254" s="13"/>
      <c r="S254" s="13"/>
      <c r="T254" s="13"/>
      <c r="U254" s="13"/>
      <c r="V254" s="13"/>
      <c r="W254" s="13"/>
      <c r="X254" s="13"/>
      <c r="Y254"/>
      <c r="Z254"/>
      <c r="AA254"/>
      <c r="AB254"/>
      <c r="AC254"/>
      <c r="AD254"/>
      <c r="AE254"/>
      <c r="AF254"/>
      <c r="AG254"/>
      <c r="AH254"/>
      <c r="AI254"/>
      <c r="AJ254"/>
      <c r="AK254"/>
    </row>
    <row r="255" spans="1:37" ht="15.75" x14ac:dyDescent="0.25">
      <c r="A255" s="21"/>
      <c r="B255" s="9"/>
      <c r="C255" s="9"/>
      <c r="D255" s="77"/>
      <c r="E255" s="78"/>
      <c r="F255" s="78"/>
      <c r="G255" s="78"/>
      <c r="H255" s="78"/>
      <c r="I255" s="22"/>
      <c r="J255" s="1"/>
      <c r="K255" s="1"/>
      <c r="L255" s="1"/>
      <c r="M255" s="2"/>
      <c r="N255" s="6"/>
      <c r="O255" s="12"/>
      <c r="P255" s="13"/>
      <c r="Q255" s="13"/>
      <c r="R255" s="13"/>
      <c r="S255" s="13"/>
      <c r="T255" s="13"/>
      <c r="U255" s="13"/>
      <c r="V255" s="13"/>
      <c r="W255" s="13"/>
      <c r="X255" s="13"/>
      <c r="Y255"/>
      <c r="Z255"/>
      <c r="AA255"/>
      <c r="AB255"/>
      <c r="AC255"/>
      <c r="AD255"/>
      <c r="AE255"/>
      <c r="AF255"/>
      <c r="AG255"/>
      <c r="AH255"/>
      <c r="AI255"/>
      <c r="AJ255"/>
      <c r="AK255"/>
    </row>
    <row r="256" spans="1:37" ht="15.75" x14ac:dyDescent="0.25">
      <c r="A256" s="1"/>
      <c r="B256" s="2"/>
      <c r="C256" s="2"/>
      <c r="D256" s="81"/>
      <c r="E256" s="56"/>
      <c r="F256" s="56"/>
      <c r="G256" s="56"/>
      <c r="H256" s="56"/>
      <c r="I256" s="1"/>
      <c r="J256" s="1"/>
      <c r="K256" s="1"/>
      <c r="L256" s="1"/>
      <c r="M256" s="2"/>
      <c r="N256" s="6"/>
      <c r="O256" s="12"/>
      <c r="P256" s="13"/>
      <c r="Q256" s="13"/>
      <c r="R256" s="13"/>
      <c r="S256" s="13"/>
      <c r="T256" s="13"/>
      <c r="U256" s="13"/>
      <c r="V256" s="13"/>
      <c r="W256" s="13"/>
      <c r="X256" s="13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ht="15.75" x14ac:dyDescent="0.25">
      <c r="A257" s="2"/>
      <c r="B257" s="18"/>
      <c r="C257" s="9"/>
      <c r="D257" s="69"/>
      <c r="E257" s="78"/>
      <c r="F257" s="78"/>
      <c r="G257" s="78"/>
      <c r="H257" s="78"/>
      <c r="I257" s="1"/>
      <c r="J257" s="1"/>
      <c r="K257" s="1"/>
      <c r="L257" s="1"/>
      <c r="M257" s="2"/>
      <c r="N257" s="6"/>
      <c r="O257" s="12"/>
      <c r="P257" s="13"/>
      <c r="Q257" s="13"/>
      <c r="R257" s="13"/>
      <c r="S257" s="13"/>
      <c r="T257" s="13"/>
      <c r="U257" s="13"/>
      <c r="V257" s="13"/>
      <c r="W257" s="13"/>
      <c r="X257" s="13"/>
      <c r="Y257"/>
      <c r="Z257"/>
      <c r="AA257"/>
      <c r="AB257"/>
      <c r="AC257"/>
      <c r="AD257"/>
      <c r="AE257"/>
      <c r="AF257"/>
      <c r="AG257"/>
      <c r="AH257"/>
      <c r="AI257"/>
      <c r="AJ257"/>
      <c r="AK257"/>
    </row>
    <row r="258" spans="1:37" ht="15.75" x14ac:dyDescent="0.25">
      <c r="A258" s="21"/>
      <c r="B258" s="9"/>
      <c r="C258" s="9"/>
      <c r="D258" s="77"/>
      <c r="E258" s="78"/>
      <c r="F258" s="78"/>
      <c r="G258" s="78"/>
      <c r="H258" s="78"/>
      <c r="I258" s="22"/>
      <c r="J258" s="1"/>
      <c r="K258" s="1"/>
      <c r="L258" s="1"/>
      <c r="M258" s="2"/>
      <c r="N258" s="6"/>
      <c r="O258" s="12"/>
      <c r="P258" s="13"/>
      <c r="Q258" s="13"/>
      <c r="R258" s="13"/>
      <c r="S258" s="13"/>
      <c r="T258" s="13"/>
      <c r="U258" s="13"/>
      <c r="V258" s="13"/>
      <c r="W258" s="13"/>
      <c r="X258" s="13"/>
      <c r="Y258"/>
      <c r="Z258"/>
      <c r="AA258"/>
      <c r="AB258"/>
      <c r="AC258"/>
      <c r="AD258"/>
      <c r="AE258"/>
      <c r="AF258"/>
      <c r="AG258"/>
      <c r="AH258"/>
      <c r="AI258"/>
      <c r="AJ258"/>
      <c r="AK258"/>
    </row>
    <row r="259" spans="1:37" ht="15.75" x14ac:dyDescent="0.25">
      <c r="A259" s="2"/>
      <c r="B259" s="18"/>
      <c r="C259" s="9"/>
      <c r="D259" s="69"/>
      <c r="E259" s="78"/>
      <c r="F259" s="78"/>
      <c r="G259" s="78"/>
      <c r="H259" s="78"/>
      <c r="I259" s="1"/>
      <c r="J259" s="1"/>
      <c r="K259" s="1"/>
      <c r="L259" s="1"/>
      <c r="M259" s="2"/>
      <c r="N259" s="7"/>
      <c r="O259" s="12"/>
      <c r="P259" s="14"/>
      <c r="Q259" s="13"/>
      <c r="R259" s="13"/>
      <c r="S259" s="13"/>
      <c r="T259" s="13"/>
      <c r="U259" s="13"/>
      <c r="V259" s="13"/>
      <c r="W259" s="13"/>
      <c r="X259" s="13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ht="15.75" x14ac:dyDescent="0.25">
      <c r="A260" s="21"/>
      <c r="B260" s="9"/>
      <c r="C260" s="9"/>
      <c r="D260" s="77"/>
      <c r="E260" s="78"/>
      <c r="F260" s="78"/>
      <c r="G260" s="78"/>
      <c r="H260" s="78"/>
      <c r="I260" s="22"/>
      <c r="J260" s="1"/>
      <c r="K260" s="1"/>
      <c r="L260" s="1"/>
      <c r="M260" s="2"/>
      <c r="N260" s="6"/>
      <c r="O260" s="12"/>
      <c r="P260" s="13"/>
      <c r="Q260" s="13"/>
      <c r="R260" s="13"/>
      <c r="S260" s="13"/>
      <c r="T260" s="13"/>
      <c r="U260" s="13"/>
      <c r="V260" s="13"/>
      <c r="W260" s="13"/>
      <c r="X260" s="13"/>
      <c r="Y260"/>
      <c r="Z260"/>
      <c r="AA260"/>
      <c r="AB260"/>
      <c r="AC260"/>
      <c r="AD260"/>
      <c r="AE260"/>
      <c r="AF260"/>
      <c r="AG260"/>
      <c r="AH260"/>
      <c r="AI260"/>
      <c r="AJ260"/>
      <c r="AK260"/>
    </row>
    <row r="261" spans="1:37" ht="15.75" x14ac:dyDescent="0.25">
      <c r="A261" s="1"/>
      <c r="B261" s="2"/>
      <c r="C261" s="2"/>
      <c r="D261" s="81"/>
      <c r="E261" s="56"/>
      <c r="F261" s="56"/>
      <c r="G261" s="56"/>
      <c r="H261" s="56"/>
      <c r="I261" s="1"/>
      <c r="J261" s="1"/>
      <c r="K261" s="1"/>
      <c r="L261" s="1"/>
      <c r="M261" s="2"/>
      <c r="N261" s="6"/>
      <c r="O261" s="12"/>
      <c r="P261" s="13"/>
      <c r="Q261" s="13"/>
      <c r="R261" s="13"/>
      <c r="S261" s="13"/>
      <c r="T261" s="13"/>
      <c r="U261" s="13"/>
      <c r="V261" s="13"/>
      <c r="W261" s="13"/>
      <c r="X261" s="13"/>
      <c r="Y261"/>
      <c r="Z261"/>
      <c r="AA261"/>
      <c r="AB261"/>
      <c r="AC261"/>
      <c r="AD261"/>
      <c r="AE261"/>
      <c r="AF261"/>
      <c r="AG261"/>
      <c r="AH261"/>
      <c r="AI261"/>
      <c r="AJ261"/>
      <c r="AK261"/>
    </row>
    <row r="262" spans="1:37" ht="15.75" x14ac:dyDescent="0.25">
      <c r="A262" s="2"/>
      <c r="B262" s="18"/>
      <c r="C262" s="9"/>
      <c r="D262" s="69"/>
      <c r="E262" s="78"/>
      <c r="F262" s="78"/>
      <c r="G262" s="78"/>
      <c r="H262" s="78"/>
      <c r="I262" s="1"/>
      <c r="J262" s="1"/>
      <c r="K262" s="1"/>
      <c r="L262" s="1"/>
      <c r="M262" s="2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ht="15.75" x14ac:dyDescent="0.25">
      <c r="A263" s="21"/>
      <c r="B263" s="9"/>
      <c r="C263" s="9"/>
      <c r="D263" s="77"/>
      <c r="E263" s="78"/>
      <c r="F263" s="78"/>
      <c r="G263" s="78"/>
      <c r="H263" s="78"/>
      <c r="I263" s="22"/>
      <c r="J263" s="1"/>
      <c r="K263" s="1"/>
      <c r="L263" s="1"/>
      <c r="M263" s="2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/>
      <c r="Z263"/>
      <c r="AA263"/>
      <c r="AB263"/>
      <c r="AC263"/>
      <c r="AD263"/>
      <c r="AE263"/>
      <c r="AF263"/>
      <c r="AG263"/>
      <c r="AH263"/>
      <c r="AI263"/>
      <c r="AJ263"/>
      <c r="AK263"/>
    </row>
    <row r="264" spans="1:37" ht="15.75" x14ac:dyDescent="0.25">
      <c r="A264" s="2"/>
      <c r="B264" s="18"/>
      <c r="C264" s="9"/>
      <c r="D264" s="69"/>
      <c r="E264" s="78"/>
      <c r="F264" s="78"/>
      <c r="G264" s="78"/>
      <c r="H264" s="78"/>
      <c r="I264" s="1"/>
      <c r="J264" s="1"/>
      <c r="K264" s="1"/>
      <c r="L264" s="1"/>
      <c r="M264" s="2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/>
      <c r="Z264"/>
      <c r="AA264"/>
      <c r="AB264"/>
      <c r="AC264"/>
      <c r="AD264"/>
      <c r="AE264"/>
      <c r="AF264"/>
      <c r="AG264"/>
      <c r="AH264"/>
      <c r="AI264"/>
      <c r="AJ264"/>
      <c r="AK264"/>
    </row>
    <row r="265" spans="1:37" ht="15.75" x14ac:dyDescent="0.25">
      <c r="A265" s="21"/>
      <c r="B265" s="9"/>
      <c r="C265" s="9"/>
      <c r="D265" s="77"/>
      <c r="E265" s="78"/>
      <c r="F265" s="78"/>
      <c r="G265" s="78"/>
      <c r="H265" s="78"/>
      <c r="I265" s="22"/>
      <c r="J265" s="1"/>
      <c r="K265" s="1"/>
      <c r="L265" s="1"/>
      <c r="M265" s="2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ht="15.75" x14ac:dyDescent="0.25">
      <c r="A266" s="2"/>
      <c r="B266" s="18"/>
      <c r="C266" s="9"/>
      <c r="D266" s="69"/>
      <c r="E266" s="78"/>
      <c r="F266" s="78"/>
      <c r="G266" s="78"/>
      <c r="H266" s="78"/>
      <c r="I266" s="1"/>
      <c r="J266" s="1"/>
      <c r="K266" s="1"/>
      <c r="L266" s="1"/>
      <c r="M266" s="2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</row>
    <row r="267" spans="1:37" ht="15.75" x14ac:dyDescent="0.25">
      <c r="A267" s="21"/>
      <c r="B267" s="9"/>
      <c r="C267" s="9"/>
      <c r="D267" s="77"/>
      <c r="E267" s="78"/>
      <c r="F267" s="78"/>
      <c r="G267" s="78"/>
      <c r="H267" s="78"/>
      <c r="I267" s="22"/>
      <c r="J267" s="1"/>
      <c r="K267" s="1"/>
      <c r="L267" s="1"/>
      <c r="M267" s="2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/>
      <c r="Z267"/>
      <c r="AA267"/>
      <c r="AB267"/>
      <c r="AC267"/>
      <c r="AD267"/>
      <c r="AE267"/>
      <c r="AF267"/>
      <c r="AG267"/>
      <c r="AH267"/>
      <c r="AI267"/>
      <c r="AJ267"/>
      <c r="AK267"/>
    </row>
    <row r="268" spans="1:37" ht="15.75" x14ac:dyDescent="0.25">
      <c r="A268" s="2"/>
      <c r="B268" s="9"/>
      <c r="C268" s="9"/>
      <c r="D268" s="69"/>
      <c r="E268" s="78"/>
      <c r="F268" s="78"/>
      <c r="G268" s="78"/>
      <c r="H268" s="78"/>
      <c r="J268" s="1"/>
      <c r="K268" s="1"/>
      <c r="L268" s="1"/>
      <c r="M268" s="2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ht="15.75" x14ac:dyDescent="0.25">
      <c r="A269" s="2"/>
      <c r="B269" s="18"/>
      <c r="C269" s="9"/>
      <c r="D269" s="82"/>
      <c r="E269" s="78"/>
      <c r="F269" s="78"/>
      <c r="G269" s="78"/>
      <c r="H269" s="78"/>
      <c r="J269" s="1"/>
      <c r="K269" s="1"/>
      <c r="L269" s="1"/>
      <c r="M269" s="2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/>
      <c r="Z269"/>
      <c r="AA269"/>
      <c r="AB269"/>
      <c r="AC269"/>
      <c r="AD269"/>
      <c r="AE269"/>
      <c r="AF269"/>
      <c r="AG269"/>
      <c r="AH269"/>
      <c r="AI269"/>
      <c r="AJ269"/>
      <c r="AK269"/>
    </row>
    <row r="270" spans="1:37" ht="15.75" x14ac:dyDescent="0.25">
      <c r="A270" s="2"/>
      <c r="B270" s="9"/>
      <c r="C270" s="9"/>
      <c r="D270" s="82"/>
      <c r="E270" s="78"/>
      <c r="F270" s="78"/>
      <c r="G270" s="78"/>
      <c r="H270" s="78"/>
      <c r="I270" s="8"/>
      <c r="J270" s="1"/>
      <c r="K270" s="1"/>
      <c r="L270" s="1"/>
      <c r="M270" s="2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/>
      <c r="Z270"/>
      <c r="AA270"/>
      <c r="AB270"/>
      <c r="AC270"/>
      <c r="AD270"/>
      <c r="AE270"/>
      <c r="AF270"/>
      <c r="AG270"/>
      <c r="AH270"/>
      <c r="AI270"/>
      <c r="AJ270"/>
      <c r="AK270"/>
    </row>
    <row r="271" spans="1:37" ht="15.75" x14ac:dyDescent="0.25">
      <c r="A271" s="21"/>
      <c r="B271" s="2"/>
      <c r="C271" s="9"/>
      <c r="D271" s="82"/>
      <c r="E271" s="78"/>
      <c r="F271" s="78"/>
      <c r="G271" s="78"/>
      <c r="H271" s="78"/>
      <c r="I271" s="8"/>
      <c r="J271" s="1"/>
      <c r="K271" s="1"/>
      <c r="L271" s="1"/>
      <c r="M271" s="2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ht="15.75" x14ac:dyDescent="0.25">
      <c r="A272" s="1"/>
      <c r="B272" s="1"/>
      <c r="C272" s="1"/>
      <c r="D272" s="8"/>
      <c r="E272" s="83"/>
      <c r="F272" s="83"/>
      <c r="G272" s="80"/>
      <c r="H272" s="83"/>
      <c r="I272" s="1"/>
      <c r="J272" s="1"/>
      <c r="K272" s="1"/>
      <c r="L272" s="1"/>
      <c r="M272" s="2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/>
      <c r="Z272"/>
      <c r="AA272"/>
      <c r="AB272"/>
      <c r="AC272"/>
      <c r="AD272"/>
      <c r="AE272"/>
      <c r="AF272"/>
      <c r="AG272"/>
      <c r="AH272"/>
      <c r="AI272"/>
      <c r="AJ272"/>
      <c r="AK272"/>
    </row>
    <row r="273" spans="1:37" ht="15.75" x14ac:dyDescent="0.25">
      <c r="A273" s="2"/>
      <c r="B273" s="18"/>
      <c r="C273" s="9"/>
      <c r="D273" s="84"/>
      <c r="E273" s="84"/>
      <c r="F273" s="84"/>
      <c r="G273" s="80"/>
      <c r="H273" s="84"/>
      <c r="I273" s="1"/>
      <c r="J273" s="1"/>
      <c r="K273" s="1"/>
      <c r="L273" s="1"/>
      <c r="M273" s="2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/>
      <c r="Z273"/>
      <c r="AA273"/>
      <c r="AB273"/>
      <c r="AC273"/>
      <c r="AD273"/>
      <c r="AE273"/>
      <c r="AF273"/>
      <c r="AG273"/>
      <c r="AH273"/>
      <c r="AI273"/>
      <c r="AJ273"/>
      <c r="AK273"/>
    </row>
    <row r="274" spans="1:37" ht="15.75" x14ac:dyDescent="0.25">
      <c r="A274" s="2"/>
      <c r="B274" s="18"/>
      <c r="C274" s="9"/>
      <c r="D274" s="84"/>
      <c r="E274" s="80"/>
      <c r="F274" s="85"/>
      <c r="G274" s="85"/>
      <c r="H274" s="85"/>
      <c r="I274" s="1"/>
      <c r="J274" s="1"/>
      <c r="K274" s="1"/>
      <c r="L274" s="1"/>
      <c r="M274" s="2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ht="15.75" x14ac:dyDescent="0.25">
      <c r="B275" s="17"/>
      <c r="J275" s="1"/>
      <c r="K275" s="1"/>
      <c r="L275" s="1"/>
      <c r="M275" s="2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/>
      <c r="Z275"/>
      <c r="AA275"/>
      <c r="AB275"/>
      <c r="AC275"/>
      <c r="AD275"/>
      <c r="AE275"/>
      <c r="AF275"/>
      <c r="AG275"/>
      <c r="AH275"/>
      <c r="AI275"/>
      <c r="AJ275"/>
      <c r="AK275"/>
    </row>
    <row r="276" spans="1:37" ht="15.75" x14ac:dyDescent="0.25">
      <c r="B276" s="17"/>
      <c r="J276" s="1"/>
      <c r="K276" s="1"/>
      <c r="L276" s="1"/>
      <c r="M276" s="2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</row>
    <row r="277" spans="1:37" ht="15.75" x14ac:dyDescent="0.25">
      <c r="B277" s="17"/>
      <c r="J277" s="1"/>
      <c r="K277" s="1"/>
      <c r="L277" s="1"/>
      <c r="M277" s="2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ht="15.75" x14ac:dyDescent="0.25">
      <c r="A278"/>
      <c r="B278"/>
      <c r="C278"/>
      <c r="D278"/>
      <c r="E278"/>
      <c r="F278"/>
      <c r="G278"/>
      <c r="H278"/>
      <c r="I278" s="1"/>
      <c r="J278" s="1"/>
      <c r="K278" s="1"/>
      <c r="L278" s="1"/>
      <c r="M278" s="2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/>
      <c r="Z278"/>
      <c r="AA278"/>
      <c r="AB278"/>
      <c r="AC278"/>
      <c r="AD278"/>
      <c r="AE278"/>
      <c r="AF278"/>
      <c r="AG278"/>
      <c r="AH278"/>
      <c r="AI278"/>
      <c r="AJ278"/>
      <c r="AK278"/>
    </row>
    <row r="279" spans="1:37" ht="15.75" x14ac:dyDescent="0.25">
      <c r="A279"/>
      <c r="B279"/>
      <c r="C279"/>
      <c r="D279"/>
      <c r="E279"/>
      <c r="F279"/>
      <c r="G279"/>
      <c r="H279"/>
      <c r="I279" s="1"/>
      <c r="J279" s="1"/>
      <c r="K279" s="1"/>
      <c r="L279" s="1"/>
      <c r="M279" s="2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/>
      <c r="Z279"/>
      <c r="AA279"/>
      <c r="AB279"/>
      <c r="AC279"/>
      <c r="AD279"/>
      <c r="AE279"/>
      <c r="AF279"/>
      <c r="AG279"/>
      <c r="AH279"/>
      <c r="AI279"/>
      <c r="AJ279"/>
      <c r="AK279"/>
    </row>
    <row r="280" spans="1:37" ht="15.75" x14ac:dyDescent="0.25">
      <c r="A280"/>
      <c r="B280"/>
      <c r="C280"/>
      <c r="D280"/>
      <c r="E280"/>
      <c r="F280"/>
      <c r="G280"/>
      <c r="H280"/>
      <c r="I280" s="1"/>
      <c r="J280" s="1"/>
      <c r="K280" s="1"/>
      <c r="L280" s="1"/>
      <c r="M280" s="2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ht="15.75" x14ac:dyDescent="0.25">
      <c r="A281"/>
      <c r="B281"/>
      <c r="C281"/>
      <c r="D281"/>
      <c r="E281"/>
      <c r="F281"/>
      <c r="G281"/>
      <c r="H281"/>
      <c r="I281" s="1"/>
      <c r="J281" s="1"/>
      <c r="K281" s="1"/>
      <c r="L281" s="1"/>
      <c r="M281" s="2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</row>
    <row r="282" spans="1:37" ht="15.75" x14ac:dyDescent="0.25">
      <c r="A282"/>
      <c r="B282"/>
      <c r="C282"/>
      <c r="D282"/>
      <c r="E282"/>
      <c r="F282"/>
      <c r="G282"/>
      <c r="H282"/>
      <c r="I282" s="1"/>
      <c r="J282" s="1"/>
      <c r="K282" s="1"/>
      <c r="L282" s="1"/>
      <c r="M282" s="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</row>
    <row r="283" spans="1:37" ht="15.75" x14ac:dyDescent="0.25">
      <c r="A283"/>
      <c r="B283"/>
      <c r="C283"/>
      <c r="D283"/>
      <c r="E283"/>
      <c r="F283" s="86"/>
      <c r="G283"/>
      <c r="H283"/>
      <c r="I283" s="1"/>
      <c r="J283" s="1"/>
      <c r="K283" s="1"/>
      <c r="L283" s="1"/>
      <c r="M283" s="2"/>
      <c r="N283"/>
      <c r="O283"/>
      <c r="P283"/>
      <c r="Q283"/>
      <c r="R283"/>
      <c r="S283"/>
      <c r="T283"/>
      <c r="U283"/>
      <c r="V283"/>
      <c r="W283"/>
      <c r="X283"/>
    </row>
    <row r="284" spans="1:37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/>
      <c r="O284"/>
      <c r="P284"/>
      <c r="Q284"/>
      <c r="R284"/>
      <c r="S284"/>
      <c r="T284"/>
      <c r="U284"/>
      <c r="V284"/>
      <c r="W284"/>
      <c r="X284"/>
    </row>
    <row r="285" spans="1:37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37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37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37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</sheetData>
  <mergeCells count="12">
    <mergeCell ref="E31:F31"/>
    <mergeCell ref="H31:K31"/>
    <mergeCell ref="E40:F40"/>
    <mergeCell ref="H40:K40"/>
    <mergeCell ref="E52:F52"/>
    <mergeCell ref="H52:K52"/>
    <mergeCell ref="H4:L4"/>
    <mergeCell ref="D3:L3"/>
    <mergeCell ref="E11:F11"/>
    <mergeCell ref="H11:K11"/>
    <mergeCell ref="E12:F12"/>
    <mergeCell ref="H12:K12"/>
  </mergeCells>
  <phoneticPr fontId="0" type="noConversion"/>
  <pageMargins left="0.5" right="0.25" top="0.5" bottom="0.25" header="0.5" footer="0.5"/>
  <pageSetup scale="45" orientation="landscape" useFirstPageNumber="1" r:id="rId1"/>
  <headerFooter differentFirst="1" alignWithMargins="0">
    <oddFooter>&amp;LOPUC 2015 Form I rev. 20160907&amp;C&amp;P&amp;RCONFIDENTIAL</oddFooter>
  </headerFooter>
  <rowBreaks count="13" manualBreakCount="13">
    <brk id="46" min="13" max="23" man="1"/>
    <brk id="48" max="11" man="1"/>
    <brk id="62" max="12" man="1"/>
    <brk id="66" min="13" max="23" man="1"/>
    <brk id="103" min="13" max="23" man="1"/>
    <brk id="105" max="12" man="1"/>
    <brk id="123" max="12" man="1"/>
    <brk id="148" min="13" max="23" man="1"/>
    <brk id="155" max="12" man="1"/>
    <brk id="168" min="13" max="23" man="1"/>
    <brk id="192" max="12" man="1"/>
    <brk id="194" min="13" max="23" man="1"/>
    <brk id="227" min="13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M162"/>
  <sheetViews>
    <sheetView zoomScale="55" zoomScaleNormal="55" zoomScaleSheetLayoutView="50" workbookViewId="0">
      <selection activeCell="R56" sqref="R56"/>
    </sheetView>
  </sheetViews>
  <sheetFormatPr defaultRowHeight="15" x14ac:dyDescent="0.2"/>
  <cols>
    <col min="1" max="1" width="44.109375" customWidth="1"/>
    <col min="2" max="2" width="5.44140625" style="123" customWidth="1"/>
    <col min="3" max="3" width="4.88671875" customWidth="1"/>
    <col min="4" max="4" width="23.33203125" customWidth="1"/>
    <col min="5" max="5" width="21.109375" customWidth="1"/>
    <col min="6" max="6" width="21.88671875" bestFit="1" customWidth="1"/>
    <col min="7" max="7" width="21.5546875" customWidth="1"/>
    <col min="8" max="8" width="19.88671875" customWidth="1"/>
    <col min="9" max="9" width="20.109375" customWidth="1"/>
    <col min="10" max="10" width="21.88671875" bestFit="1" customWidth="1"/>
    <col min="11" max="11" width="20.44140625" customWidth="1"/>
    <col min="12" max="12" width="22.109375" customWidth="1"/>
    <col min="13" max="13" width="2.109375" customWidth="1"/>
  </cols>
  <sheetData>
    <row r="1" spans="1:13" ht="15.75" x14ac:dyDescent="0.25">
      <c r="A1" s="41" t="str">
        <f>'2022 Form I pg 1&amp;2'!A1</f>
        <v>2022 FORM I INPUT</v>
      </c>
      <c r="B1" s="177"/>
      <c r="C1" s="33"/>
      <c r="D1" s="297" t="s">
        <v>292</v>
      </c>
      <c r="E1" s="33"/>
      <c r="F1" s="33"/>
      <c r="G1" s="33"/>
      <c r="H1" s="34"/>
      <c r="I1" s="34"/>
      <c r="J1" s="33"/>
      <c r="K1" s="33"/>
      <c r="L1" s="35"/>
      <c r="M1" s="3"/>
    </row>
    <row r="2" spans="1:13" ht="16.5" thickBot="1" x14ac:dyDescent="0.3">
      <c r="A2" s="340"/>
      <c r="B2" s="178"/>
      <c r="C2" s="1"/>
      <c r="D2" s="1"/>
      <c r="G2" s="1"/>
      <c r="H2" s="1"/>
      <c r="J2" s="1"/>
      <c r="K2" s="1"/>
      <c r="L2" s="36"/>
      <c r="M2" s="3"/>
    </row>
    <row r="3" spans="1:13" ht="15.75" x14ac:dyDescent="0.25">
      <c r="A3" s="179" t="str">
        <f>'2022 Form I pg 1&amp;2'!A3</f>
        <v xml:space="preserve">COMPANY NAME: </v>
      </c>
      <c r="B3" s="177"/>
      <c r="C3" s="33"/>
      <c r="D3" s="362" t="str">
        <f>CONCATENATE("For The Year Ending: December 31, ",'Cover Page'!A1)</f>
        <v>For The Year Ending: December 31, 2022</v>
      </c>
      <c r="E3" s="362"/>
      <c r="F3" s="362"/>
      <c r="G3" s="362"/>
      <c r="H3" s="362"/>
      <c r="I3" s="33" t="s">
        <v>0</v>
      </c>
      <c r="J3" s="33"/>
      <c r="K3" s="33"/>
      <c r="L3" s="37"/>
      <c r="M3" s="3"/>
    </row>
    <row r="4" spans="1:13" ht="16.5" thickBot="1" x14ac:dyDescent="0.3">
      <c r="A4" s="180" t="str">
        <f>'2022 Form I pg 1&amp;2'!A4</f>
        <v xml:space="preserve">COMPANY NAME </v>
      </c>
      <c r="B4" s="178"/>
      <c r="C4" s="1"/>
      <c r="D4" s="1"/>
      <c r="E4" s="38"/>
      <c r="F4" s="38"/>
      <c r="G4" s="38"/>
      <c r="H4" s="1"/>
      <c r="I4" s="1"/>
      <c r="J4" s="1"/>
      <c r="K4" s="1"/>
      <c r="L4" s="39"/>
      <c r="M4" s="3"/>
    </row>
    <row r="5" spans="1:13" ht="18.75" thickBot="1" x14ac:dyDescent="0.3">
      <c r="A5" s="160"/>
      <c r="B5" s="126"/>
      <c r="C5" s="100"/>
      <c r="D5" s="40" t="s">
        <v>1</v>
      </c>
      <c r="E5" s="1"/>
      <c r="F5" s="8" t="s">
        <v>2</v>
      </c>
      <c r="G5" s="1"/>
      <c r="H5" s="41"/>
      <c r="I5" s="33"/>
      <c r="J5" s="42" t="s">
        <v>3</v>
      </c>
      <c r="K5" s="33"/>
      <c r="L5" s="35"/>
      <c r="M5" s="3"/>
    </row>
    <row r="6" spans="1:13" ht="15.75" x14ac:dyDescent="0.25">
      <c r="A6" s="98"/>
      <c r="B6" s="127"/>
      <c r="C6" s="103"/>
      <c r="D6" s="43" t="s">
        <v>4</v>
      </c>
      <c r="E6" s="44" t="s">
        <v>5</v>
      </c>
      <c r="F6" s="44" t="s">
        <v>6</v>
      </c>
      <c r="G6" s="35"/>
      <c r="H6" s="44" t="s">
        <v>5</v>
      </c>
      <c r="I6" s="44" t="s">
        <v>6</v>
      </c>
      <c r="J6" s="33"/>
      <c r="K6" s="33"/>
      <c r="L6" s="35"/>
      <c r="M6" s="3"/>
    </row>
    <row r="7" spans="1:13" ht="15.75" x14ac:dyDescent="0.25">
      <c r="A7" s="29" t="s">
        <v>7</v>
      </c>
      <c r="B7" s="128" t="s">
        <v>8</v>
      </c>
      <c r="C7" s="43" t="s">
        <v>9</v>
      </c>
      <c r="D7" s="43" t="s">
        <v>10</v>
      </c>
      <c r="E7" s="8" t="s">
        <v>11</v>
      </c>
      <c r="F7" s="8" t="s">
        <v>12</v>
      </c>
      <c r="G7" s="39"/>
      <c r="H7" s="29" t="s">
        <v>11</v>
      </c>
      <c r="I7" s="8" t="s">
        <v>12</v>
      </c>
      <c r="J7" s="1"/>
      <c r="K7" s="8" t="s">
        <v>13</v>
      </c>
      <c r="L7" s="45"/>
      <c r="M7" s="3"/>
    </row>
    <row r="8" spans="1:13" ht="16.5" thickBot="1" x14ac:dyDescent="0.3">
      <c r="A8" s="106" t="s">
        <v>14</v>
      </c>
      <c r="B8" s="128" t="s">
        <v>15</v>
      </c>
      <c r="C8" s="43" t="s">
        <v>15</v>
      </c>
      <c r="D8" s="46" t="s">
        <v>16</v>
      </c>
      <c r="E8" s="47" t="s">
        <v>17</v>
      </c>
      <c r="F8" s="47" t="s">
        <v>17</v>
      </c>
      <c r="G8" s="48" t="s">
        <v>18</v>
      </c>
      <c r="H8" s="8" t="s">
        <v>17</v>
      </c>
      <c r="I8" s="8" t="s">
        <v>17</v>
      </c>
      <c r="J8" s="8" t="s">
        <v>19</v>
      </c>
      <c r="K8" s="8" t="s">
        <v>20</v>
      </c>
      <c r="L8" s="49" t="s">
        <v>18</v>
      </c>
      <c r="M8" s="3"/>
    </row>
    <row r="9" spans="1:13" ht="18.75" thickBot="1" x14ac:dyDescent="0.3">
      <c r="A9" s="161" t="s">
        <v>203</v>
      </c>
      <c r="B9" s="219" t="s">
        <v>294</v>
      </c>
      <c r="C9" s="52"/>
      <c r="D9" s="181"/>
      <c r="E9" s="52"/>
      <c r="F9" s="51"/>
      <c r="G9" s="51"/>
      <c r="H9" s="52"/>
      <c r="I9" s="51"/>
      <c r="J9" s="51"/>
      <c r="K9" s="51"/>
      <c r="L9" s="135"/>
      <c r="M9" s="2"/>
    </row>
    <row r="10" spans="1:13" ht="16.5" thickBot="1" x14ac:dyDescent="0.3">
      <c r="A10" s="182" t="s">
        <v>204</v>
      </c>
      <c r="B10" s="183"/>
      <c r="C10" s="163"/>
      <c r="D10" s="65"/>
      <c r="E10" s="87"/>
      <c r="F10" s="64"/>
      <c r="G10" s="63"/>
      <c r="H10" s="87"/>
      <c r="I10" s="64"/>
      <c r="J10" s="64"/>
      <c r="K10" s="64"/>
      <c r="L10" s="63"/>
      <c r="M10" s="2"/>
    </row>
    <row r="11" spans="1:13" ht="15.75" x14ac:dyDescent="0.25">
      <c r="A11" s="98" t="s">
        <v>61</v>
      </c>
      <c r="B11" s="184"/>
      <c r="C11" s="185">
        <v>1</v>
      </c>
      <c r="D11" s="269">
        <f>G11+L11</f>
        <v>0</v>
      </c>
      <c r="E11" s="247">
        <v>0</v>
      </c>
      <c r="F11" s="248">
        <v>0</v>
      </c>
      <c r="G11" s="270">
        <f>SUM(E11:F11)</f>
        <v>0</v>
      </c>
      <c r="H11" s="247">
        <v>0</v>
      </c>
      <c r="I11" s="248">
        <v>0</v>
      </c>
      <c r="J11" s="248">
        <v>0</v>
      </c>
      <c r="K11" s="248">
        <v>0</v>
      </c>
      <c r="L11" s="270">
        <f>SUM(H11:K11)</f>
        <v>0</v>
      </c>
      <c r="M11" s="2"/>
    </row>
    <row r="12" spans="1:13" ht="15.75" x14ac:dyDescent="0.25">
      <c r="A12" s="111"/>
      <c r="B12" s="184"/>
      <c r="C12" s="185"/>
      <c r="D12" s="186"/>
      <c r="E12" s="62"/>
      <c r="F12" s="32"/>
      <c r="G12" s="55"/>
      <c r="H12" s="58"/>
      <c r="I12" s="58"/>
      <c r="J12" s="58"/>
      <c r="K12" s="58"/>
      <c r="L12" s="55"/>
      <c r="M12" s="2"/>
    </row>
    <row r="13" spans="1:13" ht="15.75" x14ac:dyDescent="0.25">
      <c r="A13" s="98" t="s">
        <v>62</v>
      </c>
      <c r="B13" s="184"/>
      <c r="C13" s="185"/>
      <c r="D13" s="186"/>
      <c r="E13" s="62"/>
      <c r="F13" s="58"/>
      <c r="G13" s="55"/>
      <c r="H13" s="58"/>
      <c r="I13" s="58"/>
      <c r="J13" s="58"/>
      <c r="K13" s="58"/>
      <c r="L13" s="55"/>
      <c r="M13" s="2"/>
    </row>
    <row r="14" spans="1:13" ht="15.75" x14ac:dyDescent="0.25">
      <c r="A14" s="111" t="s">
        <v>63</v>
      </c>
      <c r="B14" s="184"/>
      <c r="C14" s="185">
        <v>2</v>
      </c>
      <c r="D14" s="271">
        <f t="shared" ref="D14:D25" si="0">G14+L14</f>
        <v>0</v>
      </c>
      <c r="E14" s="139">
        <v>0</v>
      </c>
      <c r="F14" s="139">
        <v>0</v>
      </c>
      <c r="G14" s="214">
        <f t="shared" ref="G14:G25" si="1">SUM(E14:F14)</f>
        <v>0</v>
      </c>
      <c r="H14" s="139">
        <v>0</v>
      </c>
      <c r="I14" s="139">
        <v>0</v>
      </c>
      <c r="J14" s="139">
        <v>0</v>
      </c>
      <c r="K14" s="139">
        <v>0</v>
      </c>
      <c r="L14" s="214">
        <f t="shared" ref="L14:L25" si="2">SUM(H14:K14)</f>
        <v>0</v>
      </c>
      <c r="M14" s="2"/>
    </row>
    <row r="15" spans="1:13" ht="15.75" x14ac:dyDescent="0.25">
      <c r="A15" s="111" t="s">
        <v>64</v>
      </c>
      <c r="B15" s="184"/>
      <c r="C15" s="185">
        <v>3</v>
      </c>
      <c r="D15" s="271">
        <f t="shared" si="0"/>
        <v>0</v>
      </c>
      <c r="E15" s="139">
        <v>0</v>
      </c>
      <c r="F15" s="218">
        <f>0</f>
        <v>0</v>
      </c>
      <c r="G15" s="214">
        <f t="shared" si="1"/>
        <v>0</v>
      </c>
      <c r="H15" s="139">
        <v>0</v>
      </c>
      <c r="I15" s="218">
        <f>0</f>
        <v>0</v>
      </c>
      <c r="J15" s="139">
        <v>0</v>
      </c>
      <c r="K15" s="139">
        <v>0</v>
      </c>
      <c r="L15" s="214">
        <f t="shared" si="2"/>
        <v>0</v>
      </c>
      <c r="M15" s="2"/>
    </row>
    <row r="16" spans="1:13" ht="15.75" x14ac:dyDescent="0.25">
      <c r="A16" s="111" t="s">
        <v>65</v>
      </c>
      <c r="B16" s="184"/>
      <c r="C16" s="185">
        <v>4</v>
      </c>
      <c r="D16" s="271">
        <f t="shared" si="0"/>
        <v>0</v>
      </c>
      <c r="E16" s="217">
        <f>0</f>
        <v>0</v>
      </c>
      <c r="F16" s="139">
        <v>0</v>
      </c>
      <c r="G16" s="214">
        <f t="shared" si="1"/>
        <v>0</v>
      </c>
      <c r="H16" s="218">
        <f>0</f>
        <v>0</v>
      </c>
      <c r="I16" s="139">
        <v>0</v>
      </c>
      <c r="J16" s="139">
        <v>0</v>
      </c>
      <c r="K16" s="139">
        <v>0</v>
      </c>
      <c r="L16" s="214">
        <f t="shared" si="2"/>
        <v>0</v>
      </c>
      <c r="M16" s="2"/>
    </row>
    <row r="17" spans="1:13" ht="15.75" x14ac:dyDescent="0.25">
      <c r="A17" s="111" t="s">
        <v>66</v>
      </c>
      <c r="B17" s="184"/>
      <c r="C17" s="185">
        <v>5</v>
      </c>
      <c r="D17" s="271">
        <f t="shared" si="0"/>
        <v>0</v>
      </c>
      <c r="E17" s="139">
        <v>0</v>
      </c>
      <c r="F17" s="139">
        <v>0</v>
      </c>
      <c r="G17" s="214">
        <f t="shared" si="1"/>
        <v>0</v>
      </c>
      <c r="H17" s="139">
        <v>0</v>
      </c>
      <c r="I17" s="139">
        <v>0</v>
      </c>
      <c r="J17" s="139">
        <v>0</v>
      </c>
      <c r="K17" s="139">
        <v>0</v>
      </c>
      <c r="L17" s="214">
        <f t="shared" si="2"/>
        <v>0</v>
      </c>
      <c r="M17" s="2"/>
    </row>
    <row r="18" spans="1:13" ht="15.75" x14ac:dyDescent="0.25">
      <c r="A18" s="111" t="s">
        <v>67</v>
      </c>
      <c r="B18" s="184"/>
      <c r="C18" s="185">
        <v>6</v>
      </c>
      <c r="D18" s="271">
        <f t="shared" si="0"/>
        <v>0</v>
      </c>
      <c r="E18" s="139">
        <v>0</v>
      </c>
      <c r="F18" s="218">
        <f>0</f>
        <v>0</v>
      </c>
      <c r="G18" s="214">
        <f t="shared" si="1"/>
        <v>0</v>
      </c>
      <c r="H18" s="139">
        <v>0</v>
      </c>
      <c r="I18" s="218">
        <f>0</f>
        <v>0</v>
      </c>
      <c r="J18" s="139">
        <v>0</v>
      </c>
      <c r="K18" s="139">
        <v>0</v>
      </c>
      <c r="L18" s="214">
        <f t="shared" si="2"/>
        <v>0</v>
      </c>
      <c r="M18" s="2"/>
    </row>
    <row r="19" spans="1:13" ht="15.75" x14ac:dyDescent="0.25">
      <c r="A19" s="111" t="s">
        <v>68</v>
      </c>
      <c r="B19" s="187" t="s">
        <v>54</v>
      </c>
      <c r="C19" s="185">
        <v>7</v>
      </c>
      <c r="D19" s="271">
        <f t="shared" si="0"/>
        <v>0</v>
      </c>
      <c r="E19" s="217">
        <f>0</f>
        <v>0</v>
      </c>
      <c r="F19" s="139">
        <v>0</v>
      </c>
      <c r="G19" s="214">
        <f t="shared" si="1"/>
        <v>0</v>
      </c>
      <c r="H19" s="218">
        <f>0</f>
        <v>0</v>
      </c>
      <c r="I19" s="139">
        <v>0</v>
      </c>
      <c r="J19" s="139">
        <v>0</v>
      </c>
      <c r="K19" s="139">
        <v>0</v>
      </c>
      <c r="L19" s="214">
        <f t="shared" si="2"/>
        <v>0</v>
      </c>
      <c r="M19" s="2"/>
    </row>
    <row r="20" spans="1:13" ht="15.75" x14ac:dyDescent="0.25">
      <c r="A20" s="111" t="s">
        <v>69</v>
      </c>
      <c r="B20" s="187" t="s">
        <v>260</v>
      </c>
      <c r="C20" s="185">
        <v>8</v>
      </c>
      <c r="D20" s="271">
        <f t="shared" si="0"/>
        <v>0</v>
      </c>
      <c r="E20" s="139">
        <v>0</v>
      </c>
      <c r="F20" s="218">
        <f>0</f>
        <v>0</v>
      </c>
      <c r="G20" s="214">
        <f t="shared" si="1"/>
        <v>0</v>
      </c>
      <c r="H20" s="139">
        <v>0</v>
      </c>
      <c r="I20" s="218">
        <f>0</f>
        <v>0</v>
      </c>
      <c r="J20" s="139">
        <v>0</v>
      </c>
      <c r="K20" s="139">
        <v>0</v>
      </c>
      <c r="L20" s="214">
        <f t="shared" si="2"/>
        <v>0</v>
      </c>
      <c r="M20" s="2"/>
    </row>
    <row r="21" spans="1:13" ht="15.75" x14ac:dyDescent="0.25">
      <c r="A21" s="111" t="s">
        <v>70</v>
      </c>
      <c r="B21" s="187" t="s">
        <v>54</v>
      </c>
      <c r="C21" s="185">
        <v>9</v>
      </c>
      <c r="D21" s="271">
        <f t="shared" si="0"/>
        <v>0</v>
      </c>
      <c r="E21" s="217">
        <f>0</f>
        <v>0</v>
      </c>
      <c r="F21" s="139">
        <v>0</v>
      </c>
      <c r="G21" s="214">
        <f t="shared" si="1"/>
        <v>0</v>
      </c>
      <c r="H21" s="218">
        <f>0</f>
        <v>0</v>
      </c>
      <c r="I21" s="139">
        <v>0</v>
      </c>
      <c r="J21" s="139">
        <v>0</v>
      </c>
      <c r="K21" s="139">
        <v>0</v>
      </c>
      <c r="L21" s="214">
        <f t="shared" si="2"/>
        <v>0</v>
      </c>
      <c r="M21" s="2"/>
    </row>
    <row r="22" spans="1:13" ht="15.75" x14ac:dyDescent="0.25">
      <c r="A22" s="111" t="s">
        <v>71</v>
      </c>
      <c r="B22" s="187"/>
      <c r="C22" s="185">
        <v>10</v>
      </c>
      <c r="D22" s="271">
        <f t="shared" si="0"/>
        <v>0</v>
      </c>
      <c r="E22" s="139">
        <v>0</v>
      </c>
      <c r="F22" s="218">
        <f>0</f>
        <v>0</v>
      </c>
      <c r="G22" s="214">
        <f t="shared" si="1"/>
        <v>0</v>
      </c>
      <c r="H22" s="139">
        <v>0</v>
      </c>
      <c r="I22" s="218">
        <f>0</f>
        <v>0</v>
      </c>
      <c r="J22" s="218">
        <f>0</f>
        <v>0</v>
      </c>
      <c r="K22" s="139">
        <v>0</v>
      </c>
      <c r="L22" s="214">
        <f t="shared" si="2"/>
        <v>0</v>
      </c>
      <c r="M22" s="2"/>
    </row>
    <row r="23" spans="1:13" ht="15.75" x14ac:dyDescent="0.25">
      <c r="A23" s="111" t="s">
        <v>72</v>
      </c>
      <c r="B23" s="187" t="s">
        <v>54</v>
      </c>
      <c r="C23" s="185">
        <v>11</v>
      </c>
      <c r="D23" s="271">
        <f t="shared" si="0"/>
        <v>0</v>
      </c>
      <c r="E23" s="217">
        <f>0</f>
        <v>0</v>
      </c>
      <c r="F23" s="139">
        <v>0</v>
      </c>
      <c r="G23" s="214">
        <f t="shared" si="1"/>
        <v>0</v>
      </c>
      <c r="H23" s="218">
        <f>0</f>
        <v>0</v>
      </c>
      <c r="I23" s="139">
        <v>0</v>
      </c>
      <c r="J23" s="139">
        <v>0</v>
      </c>
      <c r="K23" s="139">
        <v>0</v>
      </c>
      <c r="L23" s="214">
        <f t="shared" si="2"/>
        <v>0</v>
      </c>
      <c r="M23" s="2"/>
    </row>
    <row r="24" spans="1:13" ht="15.75" x14ac:dyDescent="0.25">
      <c r="A24" s="111" t="s">
        <v>73</v>
      </c>
      <c r="B24" s="184"/>
      <c r="C24" s="185">
        <v>12</v>
      </c>
      <c r="D24" s="271">
        <f t="shared" si="0"/>
        <v>0</v>
      </c>
      <c r="E24" s="139">
        <v>0</v>
      </c>
      <c r="F24" s="139">
        <v>0</v>
      </c>
      <c r="G24" s="214">
        <f t="shared" si="1"/>
        <v>0</v>
      </c>
      <c r="H24" s="139">
        <v>0</v>
      </c>
      <c r="I24" s="139">
        <v>0</v>
      </c>
      <c r="J24" s="139">
        <v>0</v>
      </c>
      <c r="K24" s="139">
        <v>0</v>
      </c>
      <c r="L24" s="214">
        <f t="shared" si="2"/>
        <v>0</v>
      </c>
      <c r="M24" s="2"/>
    </row>
    <row r="25" spans="1:13" ht="15.75" customHeight="1" x14ac:dyDescent="0.25">
      <c r="A25" s="188" t="s">
        <v>211</v>
      </c>
      <c r="B25" s="187" t="s">
        <v>261</v>
      </c>
      <c r="C25" s="185">
        <v>13</v>
      </c>
      <c r="D25" s="271">
        <f t="shared" si="0"/>
        <v>0</v>
      </c>
      <c r="E25" s="139">
        <v>0</v>
      </c>
      <c r="F25" s="139">
        <v>0</v>
      </c>
      <c r="G25" s="214">
        <f t="shared" si="1"/>
        <v>0</v>
      </c>
      <c r="H25" s="139">
        <v>0</v>
      </c>
      <c r="I25" s="139">
        <v>0</v>
      </c>
      <c r="J25" s="139">
        <v>0</v>
      </c>
      <c r="K25" s="139">
        <v>0</v>
      </c>
      <c r="L25" s="214">
        <f t="shared" si="2"/>
        <v>0</v>
      </c>
      <c r="M25" s="2"/>
    </row>
    <row r="26" spans="1:13" ht="16.5" thickBot="1" x14ac:dyDescent="0.3">
      <c r="A26" s="98" t="s">
        <v>74</v>
      </c>
      <c r="B26" s="184"/>
      <c r="C26" s="185">
        <v>14</v>
      </c>
      <c r="D26" s="272">
        <f t="shared" ref="D26:L26" si="3">SUM(D14:D25)</f>
        <v>0</v>
      </c>
      <c r="E26" s="273">
        <f t="shared" si="3"/>
        <v>0</v>
      </c>
      <c r="F26" s="273">
        <f t="shared" si="3"/>
        <v>0</v>
      </c>
      <c r="G26" s="274">
        <f t="shared" si="3"/>
        <v>0</v>
      </c>
      <c r="H26" s="273">
        <f t="shared" si="3"/>
        <v>0</v>
      </c>
      <c r="I26" s="273">
        <f t="shared" si="3"/>
        <v>0</v>
      </c>
      <c r="J26" s="273">
        <f t="shared" si="3"/>
        <v>0</v>
      </c>
      <c r="K26" s="273">
        <f t="shared" si="3"/>
        <v>0</v>
      </c>
      <c r="L26" s="275">
        <f t="shared" si="3"/>
        <v>0</v>
      </c>
      <c r="M26" s="3"/>
    </row>
    <row r="27" spans="1:13" ht="15.75" x14ac:dyDescent="0.25">
      <c r="A27" s="98"/>
      <c r="B27" s="184"/>
      <c r="C27" s="185"/>
      <c r="D27" s="189"/>
      <c r="E27" s="59"/>
      <c r="F27" s="60"/>
      <c r="G27" s="61"/>
      <c r="H27" s="59"/>
      <c r="I27" s="60"/>
      <c r="J27" s="60"/>
      <c r="K27" s="60"/>
      <c r="L27" s="61"/>
      <c r="M27" s="2"/>
    </row>
    <row r="28" spans="1:13" ht="15.75" x14ac:dyDescent="0.25">
      <c r="A28" s="98" t="s">
        <v>75</v>
      </c>
      <c r="B28" s="184"/>
      <c r="C28" s="185"/>
      <c r="D28" s="186"/>
      <c r="E28" s="62"/>
      <c r="F28" s="58"/>
      <c r="G28" s="55"/>
      <c r="H28" s="62"/>
      <c r="I28" s="58"/>
      <c r="J28" s="58"/>
      <c r="K28" s="58"/>
      <c r="L28" s="55"/>
      <c r="M28" s="2"/>
    </row>
    <row r="29" spans="1:13" ht="15.75" x14ac:dyDescent="0.25">
      <c r="A29" s="111" t="s">
        <v>76</v>
      </c>
      <c r="B29" s="184"/>
      <c r="C29" s="185">
        <v>15</v>
      </c>
      <c r="D29" s="271">
        <f>G29+L29</f>
        <v>0</v>
      </c>
      <c r="E29" s="217">
        <v>0</v>
      </c>
      <c r="F29" s="218">
        <v>0</v>
      </c>
      <c r="G29" s="214">
        <f>SUM(E29:F29)</f>
        <v>0</v>
      </c>
      <c r="H29" s="217">
        <v>0</v>
      </c>
      <c r="I29" s="218">
        <v>0</v>
      </c>
      <c r="J29" s="218">
        <v>0</v>
      </c>
      <c r="K29" s="218">
        <v>0</v>
      </c>
      <c r="L29" s="214">
        <f>SUM(H29:K29)</f>
        <v>0</v>
      </c>
      <c r="M29" s="2"/>
    </row>
    <row r="30" spans="1:13" ht="16.5" thickBot="1" x14ac:dyDescent="0.3">
      <c r="A30" s="111" t="s">
        <v>77</v>
      </c>
      <c r="B30" s="184"/>
      <c r="C30" s="185">
        <v>16</v>
      </c>
      <c r="D30" s="271">
        <f>G30+L30</f>
        <v>0</v>
      </c>
      <c r="E30" s="220">
        <v>0</v>
      </c>
      <c r="F30" s="221">
        <v>0</v>
      </c>
      <c r="G30" s="258">
        <f>SUM(E30:F30)</f>
        <v>0</v>
      </c>
      <c r="H30" s="220">
        <v>0</v>
      </c>
      <c r="I30" s="221">
        <v>0</v>
      </c>
      <c r="J30" s="221">
        <v>0</v>
      </c>
      <c r="K30" s="221">
        <v>0</v>
      </c>
      <c r="L30" s="258">
        <f>SUM(H30:K30)</f>
        <v>0</v>
      </c>
      <c r="M30" s="2"/>
    </row>
    <row r="31" spans="1:13" ht="16.5" thickBot="1" x14ac:dyDescent="0.3">
      <c r="A31" s="98" t="s">
        <v>78</v>
      </c>
      <c r="B31" s="184"/>
      <c r="C31" s="185">
        <v>17</v>
      </c>
      <c r="D31" s="276">
        <f>D29+D30</f>
        <v>0</v>
      </c>
      <c r="E31" s="266">
        <f>SUM(E29:E30)</f>
        <v>0</v>
      </c>
      <c r="F31" s="266">
        <f>SUM(F29:F30)</f>
        <v>0</v>
      </c>
      <c r="G31" s="259">
        <f>G29+G30</f>
        <v>0</v>
      </c>
      <c r="H31" s="277">
        <f>SUM(H29:H30)</f>
        <v>0</v>
      </c>
      <c r="I31" s="277">
        <f>SUM(I29:I30)</f>
        <v>0</v>
      </c>
      <c r="J31" s="277">
        <f>SUM(J29:J30)</f>
        <v>0</v>
      </c>
      <c r="K31" s="277">
        <f>SUM(K29:K30)</f>
        <v>0</v>
      </c>
      <c r="L31" s="268">
        <f>L29+L30</f>
        <v>0</v>
      </c>
      <c r="M31" s="3"/>
    </row>
    <row r="32" spans="1:13" ht="15.75" x14ac:dyDescent="0.25">
      <c r="A32" s="98"/>
      <c r="B32" s="184"/>
      <c r="C32" s="185"/>
      <c r="D32" s="59"/>
      <c r="E32" s="59"/>
      <c r="F32" s="60"/>
      <c r="G32" s="61"/>
      <c r="H32" s="59"/>
      <c r="I32" s="60"/>
      <c r="J32" s="60"/>
      <c r="K32" s="60"/>
      <c r="L32" s="61"/>
      <c r="M32" s="2"/>
    </row>
    <row r="33" spans="1:13" ht="15.75" x14ac:dyDescent="0.25">
      <c r="A33" s="98" t="s">
        <v>79</v>
      </c>
      <c r="B33" s="184"/>
      <c r="C33" s="185"/>
      <c r="D33" s="62"/>
      <c r="E33" s="62"/>
      <c r="F33" s="58"/>
      <c r="G33" s="55"/>
      <c r="H33" s="62"/>
      <c r="I33" s="58"/>
      <c r="J33" s="58"/>
      <c r="K33" s="58"/>
      <c r="L33" s="55"/>
      <c r="M33" s="2"/>
    </row>
    <row r="34" spans="1:13" ht="15.75" x14ac:dyDescent="0.25">
      <c r="A34" s="111" t="s">
        <v>80</v>
      </c>
      <c r="B34" s="187" t="s">
        <v>260</v>
      </c>
      <c r="C34" s="185">
        <v>18</v>
      </c>
      <c r="D34" s="271">
        <f t="shared" ref="D34:D41" si="4">G34+L34</f>
        <v>0</v>
      </c>
      <c r="E34" s="139">
        <v>0</v>
      </c>
      <c r="F34" s="218">
        <f>0</f>
        <v>0</v>
      </c>
      <c r="G34" s="214">
        <f t="shared" ref="G34:G41" si="5">SUM(E34:F34)</f>
        <v>0</v>
      </c>
      <c r="H34" s="139">
        <v>0</v>
      </c>
      <c r="I34" s="218">
        <f>0</f>
        <v>0</v>
      </c>
      <c r="J34" s="139">
        <v>0</v>
      </c>
      <c r="K34" s="139">
        <v>0</v>
      </c>
      <c r="L34" s="214">
        <f t="shared" ref="L34:L41" si="6">SUM(H34:K34)</f>
        <v>0</v>
      </c>
      <c r="M34" s="2"/>
    </row>
    <row r="35" spans="1:13" ht="15.75" x14ac:dyDescent="0.25">
      <c r="A35" s="111" t="s">
        <v>81</v>
      </c>
      <c r="B35" s="184"/>
      <c r="C35" s="185">
        <v>19</v>
      </c>
      <c r="D35" s="278">
        <f t="shared" si="4"/>
        <v>0</v>
      </c>
      <c r="E35" s="217">
        <f>0</f>
        <v>0</v>
      </c>
      <c r="F35" s="139">
        <v>0</v>
      </c>
      <c r="G35" s="214">
        <f t="shared" si="5"/>
        <v>0</v>
      </c>
      <c r="H35" s="217">
        <f>0</f>
        <v>0</v>
      </c>
      <c r="I35" s="139">
        <v>0</v>
      </c>
      <c r="J35" s="139">
        <v>0</v>
      </c>
      <c r="K35" s="139">
        <v>0</v>
      </c>
      <c r="L35" s="214">
        <f t="shared" si="6"/>
        <v>0</v>
      </c>
      <c r="M35" s="2"/>
    </row>
    <row r="36" spans="1:13" ht="15.75" x14ac:dyDescent="0.25">
      <c r="A36" s="111" t="s">
        <v>82</v>
      </c>
      <c r="B36" s="184"/>
      <c r="C36" s="185">
        <v>20</v>
      </c>
      <c r="D36" s="271">
        <f t="shared" si="4"/>
        <v>0</v>
      </c>
      <c r="E36" s="139">
        <v>0</v>
      </c>
      <c r="F36" s="218">
        <f>0</f>
        <v>0</v>
      </c>
      <c r="G36" s="214">
        <f t="shared" si="5"/>
        <v>0</v>
      </c>
      <c r="H36" s="139">
        <v>0</v>
      </c>
      <c r="I36" s="218">
        <f>0</f>
        <v>0</v>
      </c>
      <c r="J36" s="139">
        <v>0</v>
      </c>
      <c r="K36" s="139">
        <v>0</v>
      </c>
      <c r="L36" s="214">
        <f t="shared" si="6"/>
        <v>0</v>
      </c>
      <c r="M36" s="2"/>
    </row>
    <row r="37" spans="1:13" ht="15.75" x14ac:dyDescent="0.25">
      <c r="A37" s="111" t="s">
        <v>83</v>
      </c>
      <c r="B37" s="184"/>
      <c r="C37" s="185">
        <v>21</v>
      </c>
      <c r="D37" s="278">
        <f t="shared" si="4"/>
        <v>0</v>
      </c>
      <c r="E37" s="217">
        <f>0</f>
        <v>0</v>
      </c>
      <c r="F37" s="139">
        <v>0</v>
      </c>
      <c r="G37" s="214">
        <f t="shared" si="5"/>
        <v>0</v>
      </c>
      <c r="H37" s="217">
        <f>0</f>
        <v>0</v>
      </c>
      <c r="I37" s="139">
        <v>0</v>
      </c>
      <c r="J37" s="139">
        <v>0</v>
      </c>
      <c r="K37" s="139">
        <v>0</v>
      </c>
      <c r="L37" s="214">
        <f t="shared" si="6"/>
        <v>0</v>
      </c>
      <c r="M37" s="2"/>
    </row>
    <row r="38" spans="1:13" ht="15.75" x14ac:dyDescent="0.25">
      <c r="A38" s="111" t="s">
        <v>84</v>
      </c>
      <c r="B38" s="184"/>
      <c r="C38" s="185">
        <v>22</v>
      </c>
      <c r="D38" s="271">
        <f t="shared" si="4"/>
        <v>0</v>
      </c>
      <c r="E38" s="139">
        <v>0</v>
      </c>
      <c r="F38" s="218">
        <f>0</f>
        <v>0</v>
      </c>
      <c r="G38" s="214">
        <f t="shared" si="5"/>
        <v>0</v>
      </c>
      <c r="H38" s="139">
        <v>0</v>
      </c>
      <c r="I38" s="218">
        <f>0</f>
        <v>0</v>
      </c>
      <c r="J38" s="218">
        <f>0</f>
        <v>0</v>
      </c>
      <c r="K38" s="139">
        <v>0</v>
      </c>
      <c r="L38" s="214">
        <f t="shared" si="6"/>
        <v>0</v>
      </c>
      <c r="M38" s="2"/>
    </row>
    <row r="39" spans="1:13" ht="15.75" x14ac:dyDescent="0.25">
      <c r="A39" s="111" t="s">
        <v>85</v>
      </c>
      <c r="B39" s="184"/>
      <c r="C39" s="185">
        <v>23</v>
      </c>
      <c r="D39" s="278">
        <f t="shared" si="4"/>
        <v>0</v>
      </c>
      <c r="E39" s="217">
        <f>0</f>
        <v>0</v>
      </c>
      <c r="F39" s="139">
        <v>0</v>
      </c>
      <c r="G39" s="214">
        <f t="shared" si="5"/>
        <v>0</v>
      </c>
      <c r="H39" s="217">
        <f>0</f>
        <v>0</v>
      </c>
      <c r="I39" s="139">
        <v>0</v>
      </c>
      <c r="J39" s="139">
        <v>0</v>
      </c>
      <c r="K39" s="139">
        <v>0</v>
      </c>
      <c r="L39" s="214">
        <f t="shared" si="6"/>
        <v>0</v>
      </c>
      <c r="M39" s="2"/>
    </row>
    <row r="40" spans="1:13" ht="15.75" x14ac:dyDescent="0.25">
      <c r="A40" s="111" t="s">
        <v>86</v>
      </c>
      <c r="B40" s="184"/>
      <c r="C40" s="185">
        <v>24</v>
      </c>
      <c r="D40" s="271">
        <f t="shared" si="4"/>
        <v>0</v>
      </c>
      <c r="E40" s="139">
        <v>0</v>
      </c>
      <c r="F40" s="139">
        <v>0</v>
      </c>
      <c r="G40" s="214">
        <f t="shared" si="5"/>
        <v>0</v>
      </c>
      <c r="H40" s="139">
        <v>0</v>
      </c>
      <c r="I40" s="139">
        <v>0</v>
      </c>
      <c r="J40" s="139">
        <v>0</v>
      </c>
      <c r="K40" s="139">
        <v>0</v>
      </c>
      <c r="L40" s="214">
        <f t="shared" si="6"/>
        <v>0</v>
      </c>
      <c r="M40" s="2"/>
    </row>
    <row r="41" spans="1:13" ht="16.5" thickBot="1" x14ac:dyDescent="0.3">
      <c r="A41" s="111" t="s">
        <v>212</v>
      </c>
      <c r="B41" s="187" t="s">
        <v>261</v>
      </c>
      <c r="C41" s="185">
        <v>25</v>
      </c>
      <c r="D41" s="279">
        <f t="shared" si="4"/>
        <v>0</v>
      </c>
      <c r="E41" s="139">
        <v>0</v>
      </c>
      <c r="F41" s="139">
        <v>0</v>
      </c>
      <c r="G41" s="258">
        <f t="shared" si="5"/>
        <v>0</v>
      </c>
      <c r="H41" s="139">
        <v>0</v>
      </c>
      <c r="I41" s="139">
        <v>0</v>
      </c>
      <c r="J41" s="139">
        <v>0</v>
      </c>
      <c r="K41" s="139">
        <v>0</v>
      </c>
      <c r="L41" s="258">
        <f t="shared" si="6"/>
        <v>0</v>
      </c>
      <c r="M41" s="2"/>
    </row>
    <row r="42" spans="1:13" ht="16.5" thickBot="1" x14ac:dyDescent="0.3">
      <c r="A42" s="98" t="s">
        <v>87</v>
      </c>
      <c r="B42" s="184"/>
      <c r="C42" s="185">
        <v>26</v>
      </c>
      <c r="D42" s="276">
        <f t="shared" ref="D42:L42" si="7">SUM(D34:D41)</f>
        <v>0</v>
      </c>
      <c r="E42" s="260">
        <f t="shared" si="7"/>
        <v>0</v>
      </c>
      <c r="F42" s="260">
        <f t="shared" si="7"/>
        <v>0</v>
      </c>
      <c r="G42" s="260">
        <f t="shared" si="7"/>
        <v>0</v>
      </c>
      <c r="H42" s="267">
        <f t="shared" si="7"/>
        <v>0</v>
      </c>
      <c r="I42" s="260">
        <f t="shared" si="7"/>
        <v>0</v>
      </c>
      <c r="J42" s="260">
        <f t="shared" si="7"/>
        <v>0</v>
      </c>
      <c r="K42" s="260">
        <f t="shared" si="7"/>
        <v>0</v>
      </c>
      <c r="L42" s="261">
        <f t="shared" si="7"/>
        <v>0</v>
      </c>
      <c r="M42" s="3"/>
    </row>
    <row r="43" spans="1:13" ht="15.75" x14ac:dyDescent="0.25">
      <c r="A43" s="98"/>
      <c r="B43" s="184"/>
      <c r="C43" s="185"/>
      <c r="D43" s="189"/>
      <c r="E43" s="58"/>
      <c r="F43" s="58"/>
      <c r="G43" s="58"/>
      <c r="H43" s="62"/>
      <c r="I43" s="58"/>
      <c r="J43" s="58"/>
      <c r="K43" s="58"/>
      <c r="L43" s="55"/>
      <c r="M43" s="3"/>
    </row>
    <row r="44" spans="1:13" ht="15.75" x14ac:dyDescent="0.25">
      <c r="A44" s="190"/>
      <c r="B44" s="184"/>
      <c r="C44" s="185"/>
      <c r="D44" s="191"/>
      <c r="E44" s="71"/>
      <c r="F44" s="71"/>
      <c r="G44" s="71"/>
      <c r="H44" s="89"/>
      <c r="I44" s="71"/>
      <c r="J44" s="71"/>
      <c r="K44" s="71"/>
      <c r="L44" s="90"/>
      <c r="M44" s="3"/>
    </row>
    <row r="45" spans="1:13" ht="15.75" x14ac:dyDescent="0.25">
      <c r="A45" s="98" t="s">
        <v>88</v>
      </c>
      <c r="B45" s="184"/>
      <c r="C45" s="185"/>
      <c r="D45" s="186"/>
      <c r="E45" s="58"/>
      <c r="F45" s="58"/>
      <c r="G45" s="58"/>
      <c r="H45" s="62"/>
      <c r="I45" s="58"/>
      <c r="J45" s="58"/>
      <c r="K45" s="58"/>
      <c r="L45" s="55"/>
      <c r="M45" s="3"/>
    </row>
    <row r="46" spans="1:13" ht="15.75" x14ac:dyDescent="0.25">
      <c r="A46" s="111" t="s">
        <v>89</v>
      </c>
      <c r="B46" s="184"/>
      <c r="C46" s="185">
        <v>27</v>
      </c>
      <c r="D46" s="271">
        <f>G46+L46</f>
        <v>0</v>
      </c>
      <c r="E46" s="139">
        <v>0</v>
      </c>
      <c r="F46" s="139">
        <v>0</v>
      </c>
      <c r="G46" s="214">
        <f>SUM(E46:F46)</f>
        <v>0</v>
      </c>
      <c r="H46" s="139">
        <v>0</v>
      </c>
      <c r="I46" s="139">
        <v>0</v>
      </c>
      <c r="J46" s="139">
        <v>0</v>
      </c>
      <c r="K46" s="139">
        <v>0</v>
      </c>
      <c r="L46" s="214">
        <f>SUM(H46:K46)</f>
        <v>0</v>
      </c>
      <c r="M46" s="3"/>
    </row>
    <row r="47" spans="1:13" ht="15.75" x14ac:dyDescent="0.25">
      <c r="A47" s="111" t="s">
        <v>90</v>
      </c>
      <c r="B47" s="184"/>
      <c r="C47" s="185">
        <v>28</v>
      </c>
      <c r="D47" s="271">
        <f>G47+L47</f>
        <v>0</v>
      </c>
      <c r="E47" s="139">
        <v>0</v>
      </c>
      <c r="F47" s="139">
        <v>0</v>
      </c>
      <c r="G47" s="214">
        <f>SUM(E47:F47)</f>
        <v>0</v>
      </c>
      <c r="H47" s="139">
        <v>0</v>
      </c>
      <c r="I47" s="139">
        <v>0</v>
      </c>
      <c r="J47" s="139">
        <v>0</v>
      </c>
      <c r="K47" s="139">
        <v>0</v>
      </c>
      <c r="L47" s="214">
        <f>SUM(H47:K47)</f>
        <v>0</v>
      </c>
      <c r="M47" s="3"/>
    </row>
    <row r="48" spans="1:13" ht="16.5" thickBot="1" x14ac:dyDescent="0.3">
      <c r="A48" s="111" t="s">
        <v>91</v>
      </c>
      <c r="B48" s="184"/>
      <c r="C48" s="185">
        <v>29</v>
      </c>
      <c r="D48" s="279">
        <f>G48+L48</f>
        <v>0</v>
      </c>
      <c r="E48" s="139">
        <v>0</v>
      </c>
      <c r="F48" s="139">
        <v>0</v>
      </c>
      <c r="G48" s="258">
        <f>SUM(E48:F48)</f>
        <v>0</v>
      </c>
      <c r="H48" s="139">
        <v>0</v>
      </c>
      <c r="I48" s="139">
        <v>0</v>
      </c>
      <c r="J48" s="139">
        <v>0</v>
      </c>
      <c r="K48" s="139">
        <v>0</v>
      </c>
      <c r="L48" s="214">
        <f>SUM(H48:K48)</f>
        <v>0</v>
      </c>
      <c r="M48" s="3"/>
    </row>
    <row r="49" spans="1:13" ht="16.5" thickBot="1" x14ac:dyDescent="0.3">
      <c r="A49" s="98" t="s">
        <v>92</v>
      </c>
      <c r="B49" s="184"/>
      <c r="C49" s="185">
        <v>30</v>
      </c>
      <c r="D49" s="276">
        <f t="shared" ref="D49:L49" si="8">SUM(D46:D48)</f>
        <v>0</v>
      </c>
      <c r="E49" s="260">
        <f t="shared" si="8"/>
        <v>0</v>
      </c>
      <c r="F49" s="260">
        <f t="shared" si="8"/>
        <v>0</v>
      </c>
      <c r="G49" s="260">
        <f t="shared" si="8"/>
        <v>0</v>
      </c>
      <c r="H49" s="267">
        <f t="shared" si="8"/>
        <v>0</v>
      </c>
      <c r="I49" s="260">
        <f t="shared" si="8"/>
        <v>0</v>
      </c>
      <c r="J49" s="260">
        <f t="shared" si="8"/>
        <v>0</v>
      </c>
      <c r="K49" s="260">
        <f t="shared" si="8"/>
        <v>0</v>
      </c>
      <c r="L49" s="261">
        <f t="shared" si="8"/>
        <v>0</v>
      </c>
      <c r="M49" s="3"/>
    </row>
    <row r="50" spans="1:13" ht="16.5" thickBot="1" x14ac:dyDescent="0.3">
      <c r="A50" s="98"/>
      <c r="B50" s="184"/>
      <c r="C50" s="185"/>
      <c r="D50" s="192"/>
      <c r="E50" s="58"/>
      <c r="F50" s="58"/>
      <c r="G50" s="58"/>
      <c r="H50" s="62"/>
      <c r="I50" s="58"/>
      <c r="J50" s="58"/>
      <c r="K50" s="58"/>
      <c r="L50" s="55"/>
      <c r="M50" s="3"/>
    </row>
    <row r="51" spans="1:13" ht="18.75" thickBot="1" x14ac:dyDescent="0.3">
      <c r="A51" s="193" t="s">
        <v>255</v>
      </c>
      <c r="B51" s="194"/>
      <c r="C51" s="195">
        <v>31</v>
      </c>
      <c r="D51" s="276">
        <f t="shared" ref="D51:L51" si="9">D11+D26+D31+D42+D49</f>
        <v>0</v>
      </c>
      <c r="E51" s="260">
        <f t="shared" si="9"/>
        <v>0</v>
      </c>
      <c r="F51" s="260">
        <f t="shared" si="9"/>
        <v>0</v>
      </c>
      <c r="G51" s="260">
        <f t="shared" si="9"/>
        <v>0</v>
      </c>
      <c r="H51" s="267">
        <f>SUM(H11+H26+H31+H42+H49)</f>
        <v>0</v>
      </c>
      <c r="I51" s="260">
        <f>SUM(I11+I26+I31+I42+I49)</f>
        <v>0</v>
      </c>
      <c r="J51" s="260">
        <f>SUM(J11+J26+J31+J42+J49)</f>
        <v>0</v>
      </c>
      <c r="K51" s="260">
        <f>SUM(K11+K26+K31+K42+K49)</f>
        <v>0</v>
      </c>
      <c r="L51" s="261">
        <f t="shared" si="9"/>
        <v>0</v>
      </c>
      <c r="M51" s="3"/>
    </row>
    <row r="52" spans="1:13" ht="18" x14ac:dyDescent="0.25">
      <c r="A52" s="26"/>
      <c r="B52" s="196"/>
      <c r="C52" s="9"/>
      <c r="D52" s="57"/>
      <c r="E52" s="57"/>
      <c r="F52" s="69"/>
      <c r="G52" s="69"/>
      <c r="H52" s="69"/>
      <c r="I52" s="69"/>
      <c r="J52" s="69"/>
      <c r="K52" s="69"/>
      <c r="L52" s="57"/>
      <c r="M52" s="2"/>
    </row>
    <row r="53" spans="1:13" ht="16.5" thickBot="1" x14ac:dyDescent="0.3">
      <c r="A53" s="302" t="s">
        <v>205</v>
      </c>
      <c r="B53" s="303"/>
      <c r="C53" s="304"/>
      <c r="D53" s="305"/>
      <c r="E53" s="306"/>
      <c r="F53" s="306"/>
      <c r="G53" s="305"/>
      <c r="H53" s="306"/>
      <c r="I53" s="306"/>
      <c r="J53" s="306"/>
      <c r="K53" s="306"/>
      <c r="L53" s="307"/>
      <c r="M53" s="2"/>
    </row>
    <row r="54" spans="1:13" ht="15.75" x14ac:dyDescent="0.25">
      <c r="A54" s="41" t="s">
        <v>93</v>
      </c>
      <c r="B54" s="308"/>
      <c r="C54" s="309"/>
      <c r="D54" s="310"/>
      <c r="E54" s="311"/>
      <c r="F54" s="311"/>
      <c r="G54" s="310"/>
      <c r="H54" s="311"/>
      <c r="I54" s="311"/>
      <c r="J54" s="311"/>
      <c r="K54" s="311"/>
      <c r="L54" s="312"/>
      <c r="M54" s="2"/>
    </row>
    <row r="55" spans="1:13" ht="15.75" x14ac:dyDescent="0.25">
      <c r="A55" s="110" t="s">
        <v>94</v>
      </c>
      <c r="B55" s="197"/>
      <c r="C55" s="174">
        <v>1</v>
      </c>
      <c r="D55" s="214">
        <f t="shared" ref="D55:D60" si="10">G55+L55</f>
        <v>0</v>
      </c>
      <c r="E55" s="139">
        <v>0</v>
      </c>
      <c r="F55" s="139">
        <v>0</v>
      </c>
      <c r="G55" s="214">
        <f t="shared" ref="G55:G60" si="11">SUM(E55:F55)</f>
        <v>0</v>
      </c>
      <c r="H55" s="139">
        <v>0</v>
      </c>
      <c r="I55" s="139">
        <v>0</v>
      </c>
      <c r="J55" s="139">
        <v>0</v>
      </c>
      <c r="K55" s="139">
        <v>0</v>
      </c>
      <c r="L55" s="214">
        <f t="shared" ref="L55:L60" si="12">SUM(H55:K55)</f>
        <v>0</v>
      </c>
      <c r="M55" s="3"/>
    </row>
    <row r="56" spans="1:13" ht="15.75" x14ac:dyDescent="0.25">
      <c r="A56" s="110" t="s">
        <v>95</v>
      </c>
      <c r="B56" s="197"/>
      <c r="C56" s="174">
        <v>2</v>
      </c>
      <c r="D56" s="214">
        <f t="shared" si="10"/>
        <v>0</v>
      </c>
      <c r="E56" s="139">
        <v>0</v>
      </c>
      <c r="F56" s="139">
        <v>0</v>
      </c>
      <c r="G56" s="214">
        <f t="shared" si="11"/>
        <v>0</v>
      </c>
      <c r="H56" s="139">
        <v>0</v>
      </c>
      <c r="I56" s="139">
        <v>0</v>
      </c>
      <c r="J56" s="139">
        <v>0</v>
      </c>
      <c r="K56" s="139">
        <v>0</v>
      </c>
      <c r="L56" s="214">
        <f t="shared" si="12"/>
        <v>0</v>
      </c>
      <c r="M56" s="3"/>
    </row>
    <row r="57" spans="1:13" ht="15.75" x14ac:dyDescent="0.25">
      <c r="A57" s="110" t="s">
        <v>96</v>
      </c>
      <c r="B57" s="197"/>
      <c r="C57" s="174">
        <v>3</v>
      </c>
      <c r="D57" s="214">
        <f t="shared" si="10"/>
        <v>0</v>
      </c>
      <c r="E57" s="139">
        <v>0</v>
      </c>
      <c r="F57" s="139">
        <v>0</v>
      </c>
      <c r="G57" s="214">
        <f t="shared" si="11"/>
        <v>0</v>
      </c>
      <c r="H57" s="139">
        <v>0</v>
      </c>
      <c r="I57" s="139">
        <v>0</v>
      </c>
      <c r="J57" s="139">
        <v>0</v>
      </c>
      <c r="K57" s="139">
        <v>0</v>
      </c>
      <c r="L57" s="214">
        <f t="shared" si="12"/>
        <v>0</v>
      </c>
      <c r="M57" s="3"/>
    </row>
    <row r="58" spans="1:13" ht="15.75" x14ac:dyDescent="0.25">
      <c r="A58" s="110" t="s">
        <v>97</v>
      </c>
      <c r="B58" s="197"/>
      <c r="C58" s="174">
        <v>4</v>
      </c>
      <c r="D58" s="214">
        <f t="shared" si="10"/>
        <v>0</v>
      </c>
      <c r="E58" s="139">
        <v>0</v>
      </c>
      <c r="F58" s="139">
        <v>0</v>
      </c>
      <c r="G58" s="214">
        <f t="shared" si="11"/>
        <v>0</v>
      </c>
      <c r="H58" s="139">
        <v>0</v>
      </c>
      <c r="I58" s="139">
        <v>0</v>
      </c>
      <c r="J58" s="139">
        <v>0</v>
      </c>
      <c r="K58" s="139">
        <v>0</v>
      </c>
      <c r="L58" s="214">
        <f t="shared" si="12"/>
        <v>0</v>
      </c>
      <c r="M58" s="3"/>
    </row>
    <row r="59" spans="1:13" ht="15.75" x14ac:dyDescent="0.25">
      <c r="A59" s="110" t="s">
        <v>98</v>
      </c>
      <c r="B59" s="197"/>
      <c r="C59" s="174">
        <v>5</v>
      </c>
      <c r="D59" s="214">
        <f t="shared" si="10"/>
        <v>0</v>
      </c>
      <c r="E59" s="139">
        <v>0</v>
      </c>
      <c r="F59" s="139">
        <v>0</v>
      </c>
      <c r="G59" s="214">
        <f t="shared" si="11"/>
        <v>0</v>
      </c>
      <c r="H59" s="139">
        <v>0</v>
      </c>
      <c r="I59" s="139">
        <v>0</v>
      </c>
      <c r="J59" s="139">
        <v>0</v>
      </c>
      <c r="K59" s="139">
        <v>0</v>
      </c>
      <c r="L59" s="214">
        <f t="shared" si="12"/>
        <v>0</v>
      </c>
      <c r="M59" s="3"/>
    </row>
    <row r="60" spans="1:13" ht="16.5" thickBot="1" x14ac:dyDescent="0.3">
      <c r="A60" s="110" t="s">
        <v>99</v>
      </c>
      <c r="B60" s="197"/>
      <c r="C60" s="174">
        <v>6</v>
      </c>
      <c r="D60" s="214">
        <f t="shared" si="10"/>
        <v>0</v>
      </c>
      <c r="E60" s="139">
        <v>0</v>
      </c>
      <c r="F60" s="139">
        <v>0</v>
      </c>
      <c r="G60" s="214">
        <f t="shared" si="11"/>
        <v>0</v>
      </c>
      <c r="H60" s="139">
        <v>0</v>
      </c>
      <c r="I60" s="139">
        <v>0</v>
      </c>
      <c r="J60" s="139">
        <v>0</v>
      </c>
      <c r="K60" s="139">
        <v>0</v>
      </c>
      <c r="L60" s="214">
        <f t="shared" si="12"/>
        <v>0</v>
      </c>
      <c r="M60" s="3"/>
    </row>
    <row r="61" spans="1:13" ht="16.5" thickBot="1" x14ac:dyDescent="0.3">
      <c r="A61" s="103" t="s">
        <v>100</v>
      </c>
      <c r="B61" s="198"/>
      <c r="C61" s="174">
        <v>7</v>
      </c>
      <c r="D61" s="261">
        <f t="shared" ref="D61:L61" si="13">SUM(D55:D60)</f>
        <v>0</v>
      </c>
      <c r="E61" s="260">
        <f t="shared" si="13"/>
        <v>0</v>
      </c>
      <c r="F61" s="260">
        <f t="shared" si="13"/>
        <v>0</v>
      </c>
      <c r="G61" s="261">
        <f t="shared" si="13"/>
        <v>0</v>
      </c>
      <c r="H61" s="260">
        <f t="shared" si="13"/>
        <v>0</v>
      </c>
      <c r="I61" s="260">
        <f t="shared" si="13"/>
        <v>0</v>
      </c>
      <c r="J61" s="260">
        <f t="shared" si="13"/>
        <v>0</v>
      </c>
      <c r="K61" s="260">
        <f t="shared" si="13"/>
        <v>0</v>
      </c>
      <c r="L61" s="261">
        <f t="shared" si="13"/>
        <v>0</v>
      </c>
      <c r="M61" s="3"/>
    </row>
    <row r="62" spans="1:13" ht="15.75" x14ac:dyDescent="0.25">
      <c r="A62" s="103"/>
      <c r="B62" s="197"/>
      <c r="C62" s="174"/>
      <c r="D62" s="55"/>
      <c r="E62" s="58"/>
      <c r="F62" s="58"/>
      <c r="G62" s="55"/>
      <c r="H62" s="58"/>
      <c r="I62" s="58"/>
      <c r="J62" s="58"/>
      <c r="K62" s="58"/>
      <c r="L62" s="55"/>
      <c r="M62" s="3"/>
    </row>
    <row r="63" spans="1:13" ht="15.75" x14ac:dyDescent="0.25">
      <c r="A63" s="103" t="s">
        <v>101</v>
      </c>
      <c r="B63" s="199"/>
      <c r="C63" s="174"/>
      <c r="D63" s="55"/>
      <c r="E63" s="58"/>
      <c r="F63" s="58"/>
      <c r="G63" s="55"/>
      <c r="H63" s="58"/>
      <c r="I63" s="58"/>
      <c r="J63" s="58"/>
      <c r="K63" s="58"/>
      <c r="L63" s="55"/>
      <c r="M63" s="3"/>
    </row>
    <row r="64" spans="1:13" ht="15.75" x14ac:dyDescent="0.25">
      <c r="A64" s="110" t="s">
        <v>102</v>
      </c>
      <c r="B64" s="197"/>
      <c r="C64" s="174">
        <v>8</v>
      </c>
      <c r="D64" s="214">
        <f>G64+L64</f>
        <v>0</v>
      </c>
      <c r="E64" s="139">
        <v>0</v>
      </c>
      <c r="F64" s="139">
        <v>0</v>
      </c>
      <c r="G64" s="214">
        <f>SUM(E64:F64)</f>
        <v>0</v>
      </c>
      <c r="H64" s="139">
        <v>0</v>
      </c>
      <c r="I64" s="139">
        <v>0</v>
      </c>
      <c r="J64" s="139">
        <v>0</v>
      </c>
      <c r="K64" s="139">
        <v>0</v>
      </c>
      <c r="L64" s="214">
        <f>SUM(H64:K64)</f>
        <v>0</v>
      </c>
      <c r="M64" s="3"/>
    </row>
    <row r="65" spans="1:13" ht="15.75" x14ac:dyDescent="0.25">
      <c r="A65" s="110" t="s">
        <v>103</v>
      </c>
      <c r="B65" s="197"/>
      <c r="C65" s="174">
        <v>9</v>
      </c>
      <c r="D65" s="214">
        <f>G65+L65</f>
        <v>0</v>
      </c>
      <c r="E65" s="139">
        <v>0</v>
      </c>
      <c r="F65" s="139">
        <v>0</v>
      </c>
      <c r="G65" s="214">
        <f>SUM(E65:F65)</f>
        <v>0</v>
      </c>
      <c r="H65" s="139">
        <v>0</v>
      </c>
      <c r="I65" s="139">
        <v>0</v>
      </c>
      <c r="J65" s="139">
        <v>0</v>
      </c>
      <c r="K65" s="139">
        <v>0</v>
      </c>
      <c r="L65" s="214">
        <f>SUM(H65:K65)</f>
        <v>0</v>
      </c>
      <c r="M65" s="3"/>
    </row>
    <row r="66" spans="1:13" ht="15.75" x14ac:dyDescent="0.25">
      <c r="A66" s="110" t="s">
        <v>104</v>
      </c>
      <c r="B66" s="197"/>
      <c r="C66" s="174">
        <v>10</v>
      </c>
      <c r="D66" s="214">
        <f>G66+L66</f>
        <v>0</v>
      </c>
      <c r="E66" s="139">
        <v>0</v>
      </c>
      <c r="F66" s="139">
        <v>0</v>
      </c>
      <c r="G66" s="214">
        <f>SUM(E66:F66)</f>
        <v>0</v>
      </c>
      <c r="H66" s="139">
        <v>0</v>
      </c>
      <c r="I66" s="139">
        <v>0</v>
      </c>
      <c r="J66" s="139">
        <v>0</v>
      </c>
      <c r="K66" s="139">
        <v>0</v>
      </c>
      <c r="L66" s="214">
        <f>SUM(H66:K66)</f>
        <v>0</v>
      </c>
      <c r="M66" s="3"/>
    </row>
    <row r="67" spans="1:13" ht="16.5" thickBot="1" x14ac:dyDescent="0.3">
      <c r="A67" s="110" t="s">
        <v>105</v>
      </c>
      <c r="B67" s="197"/>
      <c r="C67" s="174">
        <v>11</v>
      </c>
      <c r="D67" s="214">
        <f>G67+L67</f>
        <v>0</v>
      </c>
      <c r="E67" s="139">
        <v>0</v>
      </c>
      <c r="F67" s="139">
        <v>0</v>
      </c>
      <c r="G67" s="214">
        <f>SUM(E67:F67)</f>
        <v>0</v>
      </c>
      <c r="H67" s="139">
        <v>0</v>
      </c>
      <c r="I67" s="139">
        <v>0</v>
      </c>
      <c r="J67" s="139">
        <v>0</v>
      </c>
      <c r="K67" s="139">
        <v>0</v>
      </c>
      <c r="L67" s="214">
        <f>SUM(H67:K67)</f>
        <v>0</v>
      </c>
      <c r="M67" s="3"/>
    </row>
    <row r="68" spans="1:13" ht="16.5" thickBot="1" x14ac:dyDescent="0.3">
      <c r="A68" s="167" t="s">
        <v>106</v>
      </c>
      <c r="B68" s="200"/>
      <c r="C68" s="176">
        <v>12</v>
      </c>
      <c r="D68" s="261">
        <f t="shared" ref="D68:L68" si="14">SUM(D64:D67)</f>
        <v>0</v>
      </c>
      <c r="E68" s="260">
        <f t="shared" si="14"/>
        <v>0</v>
      </c>
      <c r="F68" s="260">
        <f t="shared" si="14"/>
        <v>0</v>
      </c>
      <c r="G68" s="261">
        <f t="shared" si="14"/>
        <v>0</v>
      </c>
      <c r="H68" s="260">
        <f t="shared" si="14"/>
        <v>0</v>
      </c>
      <c r="I68" s="260">
        <f t="shared" si="14"/>
        <v>0</v>
      </c>
      <c r="J68" s="260">
        <f t="shared" si="14"/>
        <v>0</v>
      </c>
      <c r="K68" s="260">
        <f t="shared" si="14"/>
        <v>0</v>
      </c>
      <c r="L68" s="261">
        <f t="shared" si="14"/>
        <v>0</v>
      </c>
      <c r="M68" s="3"/>
    </row>
    <row r="69" spans="1:13" ht="16.5" thickBot="1" x14ac:dyDescent="0.3">
      <c r="A69" s="1"/>
      <c r="B69" s="201"/>
      <c r="C69" s="2"/>
      <c r="D69" s="58"/>
      <c r="E69" s="58"/>
      <c r="F69" s="58"/>
      <c r="G69" s="58"/>
      <c r="H69" s="58"/>
      <c r="I69" s="58"/>
      <c r="J69" s="58"/>
      <c r="K69" s="58"/>
      <c r="L69" s="58"/>
      <c r="M69" s="2"/>
    </row>
    <row r="70" spans="1:13" ht="16.5" thickBot="1" x14ac:dyDescent="0.3">
      <c r="A70" s="41" t="s">
        <v>206</v>
      </c>
      <c r="B70" s="202"/>
      <c r="C70" s="203"/>
      <c r="D70" s="189"/>
      <c r="E70" s="60"/>
      <c r="F70" s="60"/>
      <c r="G70" s="60"/>
      <c r="H70" s="59"/>
      <c r="I70" s="60"/>
      <c r="J70" s="60"/>
      <c r="K70" s="60"/>
      <c r="L70" s="61"/>
      <c r="M70" s="3"/>
    </row>
    <row r="71" spans="1:13" ht="15.75" x14ac:dyDescent="0.25">
      <c r="A71" s="41" t="s">
        <v>107</v>
      </c>
      <c r="B71" s="147"/>
      <c r="C71" s="204"/>
      <c r="D71" s="186"/>
      <c r="E71" s="58"/>
      <c r="F71" s="58"/>
      <c r="G71" s="58"/>
      <c r="H71" s="62"/>
      <c r="I71" s="58"/>
      <c r="J71" s="58"/>
      <c r="K71" s="58"/>
      <c r="L71" s="55"/>
      <c r="M71" s="3"/>
    </row>
    <row r="72" spans="1:13" ht="15.75" x14ac:dyDescent="0.25">
      <c r="A72" s="111" t="s">
        <v>108</v>
      </c>
      <c r="B72" s="147"/>
      <c r="C72" s="185">
        <v>1</v>
      </c>
      <c r="D72" s="271">
        <f t="shared" ref="D72:D77" si="15">G72+L72</f>
        <v>0</v>
      </c>
      <c r="E72" s="139">
        <v>0</v>
      </c>
      <c r="F72" s="139">
        <v>0</v>
      </c>
      <c r="G72" s="214">
        <f t="shared" ref="G72:G77" si="16">SUM(E72:F72)</f>
        <v>0</v>
      </c>
      <c r="H72" s="139">
        <v>0</v>
      </c>
      <c r="I72" s="139">
        <v>0</v>
      </c>
      <c r="J72" s="139">
        <v>0</v>
      </c>
      <c r="K72" s="139">
        <v>0</v>
      </c>
      <c r="L72" s="214">
        <f t="shared" ref="L72:L77" si="17">SUM(H72:K72)</f>
        <v>0</v>
      </c>
      <c r="M72" s="3"/>
    </row>
    <row r="73" spans="1:13" ht="15.75" x14ac:dyDescent="0.25">
      <c r="A73" s="111" t="s">
        <v>109</v>
      </c>
      <c r="B73" s="147"/>
      <c r="C73" s="185">
        <v>2</v>
      </c>
      <c r="D73" s="271">
        <f t="shared" si="15"/>
        <v>0</v>
      </c>
      <c r="E73" s="139">
        <v>0</v>
      </c>
      <c r="F73" s="139">
        <v>0</v>
      </c>
      <c r="G73" s="214">
        <f t="shared" si="16"/>
        <v>0</v>
      </c>
      <c r="H73" s="139">
        <v>0</v>
      </c>
      <c r="I73" s="139">
        <v>0</v>
      </c>
      <c r="J73" s="139">
        <v>0</v>
      </c>
      <c r="K73" s="139">
        <v>0</v>
      </c>
      <c r="L73" s="214">
        <f t="shared" si="17"/>
        <v>0</v>
      </c>
      <c r="M73" s="3"/>
    </row>
    <row r="74" spans="1:13" ht="15.75" x14ac:dyDescent="0.25">
      <c r="A74" s="111" t="s">
        <v>110</v>
      </c>
      <c r="B74" s="147"/>
      <c r="C74" s="185">
        <v>3</v>
      </c>
      <c r="D74" s="271">
        <f t="shared" si="15"/>
        <v>0</v>
      </c>
      <c r="E74" s="139">
        <v>0</v>
      </c>
      <c r="F74" s="139">
        <v>0</v>
      </c>
      <c r="G74" s="214">
        <f t="shared" si="16"/>
        <v>0</v>
      </c>
      <c r="H74" s="139">
        <v>0</v>
      </c>
      <c r="I74" s="139">
        <v>0</v>
      </c>
      <c r="J74" s="139">
        <v>0</v>
      </c>
      <c r="K74" s="139">
        <v>0</v>
      </c>
      <c r="L74" s="214">
        <f t="shared" si="17"/>
        <v>0</v>
      </c>
      <c r="M74" s="3"/>
    </row>
    <row r="75" spans="1:13" ht="15.75" x14ac:dyDescent="0.25">
      <c r="A75" s="111" t="s">
        <v>111</v>
      </c>
      <c r="B75" s="147"/>
      <c r="C75" s="185">
        <v>4</v>
      </c>
      <c r="D75" s="271">
        <f t="shared" si="15"/>
        <v>0</v>
      </c>
      <c r="E75" s="139">
        <v>0</v>
      </c>
      <c r="F75" s="139">
        <v>0</v>
      </c>
      <c r="G75" s="214">
        <f t="shared" si="16"/>
        <v>0</v>
      </c>
      <c r="H75" s="139">
        <v>0</v>
      </c>
      <c r="I75" s="139">
        <v>0</v>
      </c>
      <c r="J75" s="139">
        <v>0</v>
      </c>
      <c r="K75" s="139">
        <v>0</v>
      </c>
      <c r="L75" s="214">
        <f t="shared" si="17"/>
        <v>0</v>
      </c>
      <c r="M75" s="3"/>
    </row>
    <row r="76" spans="1:13" ht="15.75" x14ac:dyDescent="0.25">
      <c r="A76" s="111" t="s">
        <v>112</v>
      </c>
      <c r="B76" s="147"/>
      <c r="C76" s="185">
        <v>5</v>
      </c>
      <c r="D76" s="271">
        <f t="shared" si="15"/>
        <v>0</v>
      </c>
      <c r="E76" s="139">
        <v>0</v>
      </c>
      <c r="F76" s="139">
        <v>0</v>
      </c>
      <c r="G76" s="214">
        <f t="shared" si="16"/>
        <v>0</v>
      </c>
      <c r="H76" s="139">
        <v>0</v>
      </c>
      <c r="I76" s="139">
        <v>0</v>
      </c>
      <c r="J76" s="139">
        <v>0</v>
      </c>
      <c r="K76" s="139">
        <v>0</v>
      </c>
      <c r="L76" s="214">
        <f t="shared" si="17"/>
        <v>0</v>
      </c>
      <c r="M76" s="3"/>
    </row>
    <row r="77" spans="1:13" ht="16.5" thickBot="1" x14ac:dyDescent="0.3">
      <c r="A77" s="111" t="s">
        <v>113</v>
      </c>
      <c r="B77" s="147"/>
      <c r="C77" s="185">
        <v>6</v>
      </c>
      <c r="D77" s="271">
        <f t="shared" si="15"/>
        <v>0</v>
      </c>
      <c r="E77" s="139">
        <v>0</v>
      </c>
      <c r="F77" s="139">
        <v>0</v>
      </c>
      <c r="G77" s="258">
        <f t="shared" si="16"/>
        <v>0</v>
      </c>
      <c r="H77" s="139">
        <v>0</v>
      </c>
      <c r="I77" s="139">
        <v>0</v>
      </c>
      <c r="J77" s="139">
        <v>0</v>
      </c>
      <c r="K77" s="139">
        <v>0</v>
      </c>
      <c r="L77" s="214">
        <f t="shared" si="17"/>
        <v>0</v>
      </c>
      <c r="M77" s="3"/>
    </row>
    <row r="78" spans="1:13" ht="16.5" thickBot="1" x14ac:dyDescent="0.3">
      <c r="A78" s="98" t="s">
        <v>114</v>
      </c>
      <c r="B78" s="145"/>
      <c r="C78" s="185">
        <v>7</v>
      </c>
      <c r="D78" s="276">
        <f t="shared" ref="D78:L78" si="18">SUM(D72:D77)</f>
        <v>0</v>
      </c>
      <c r="E78" s="260">
        <f t="shared" si="18"/>
        <v>0</v>
      </c>
      <c r="F78" s="260">
        <f t="shared" si="18"/>
        <v>0</v>
      </c>
      <c r="G78" s="260">
        <f t="shared" si="18"/>
        <v>0</v>
      </c>
      <c r="H78" s="267">
        <f t="shared" si="18"/>
        <v>0</v>
      </c>
      <c r="I78" s="260">
        <f t="shared" si="18"/>
        <v>0</v>
      </c>
      <c r="J78" s="260">
        <f t="shared" si="18"/>
        <v>0</v>
      </c>
      <c r="K78" s="260">
        <f t="shared" si="18"/>
        <v>0</v>
      </c>
      <c r="L78" s="261">
        <f t="shared" si="18"/>
        <v>0</v>
      </c>
      <c r="M78" s="3"/>
    </row>
    <row r="79" spans="1:13" ht="15.75" x14ac:dyDescent="0.25">
      <c r="A79" s="98"/>
      <c r="B79" s="147"/>
      <c r="C79" s="185"/>
      <c r="D79" s="186"/>
      <c r="E79" s="58"/>
      <c r="F79" s="58"/>
      <c r="G79" s="58"/>
      <c r="H79" s="62"/>
      <c r="I79" s="58"/>
      <c r="J79" s="58"/>
      <c r="K79" s="58"/>
      <c r="L79" s="55"/>
      <c r="M79" s="3"/>
    </row>
    <row r="80" spans="1:13" ht="15.75" x14ac:dyDescent="0.25">
      <c r="A80" s="98" t="s">
        <v>39</v>
      </c>
      <c r="B80" s="146" t="s">
        <v>262</v>
      </c>
      <c r="C80" s="185"/>
      <c r="D80" s="186"/>
      <c r="E80" s="58"/>
      <c r="F80" s="58"/>
      <c r="G80" s="58"/>
      <c r="H80" s="62"/>
      <c r="I80" s="58"/>
      <c r="J80" s="58"/>
      <c r="K80" s="58"/>
      <c r="L80" s="55"/>
      <c r="M80" s="3"/>
    </row>
    <row r="81" spans="1:13" ht="15.75" x14ac:dyDescent="0.25">
      <c r="A81" s="111" t="s">
        <v>115</v>
      </c>
      <c r="B81" s="147"/>
      <c r="C81" s="185">
        <v>8</v>
      </c>
      <c r="D81" s="271">
        <f>G81+L81</f>
        <v>0</v>
      </c>
      <c r="E81" s="139">
        <v>0</v>
      </c>
      <c r="F81" s="139">
        <v>0</v>
      </c>
      <c r="G81" s="214">
        <f>SUM(E81:F81)</f>
        <v>0</v>
      </c>
      <c r="H81" s="139">
        <v>0</v>
      </c>
      <c r="I81" s="139">
        <v>0</v>
      </c>
      <c r="J81" s="139">
        <v>0</v>
      </c>
      <c r="K81" s="139">
        <v>0</v>
      </c>
      <c r="L81" s="214">
        <f>SUM(H81:K81)</f>
        <v>0</v>
      </c>
      <c r="M81" s="3"/>
    </row>
    <row r="82" spans="1:13" ht="15.75" x14ac:dyDescent="0.25">
      <c r="A82" s="111" t="s">
        <v>116</v>
      </c>
      <c r="B82" s="147"/>
      <c r="C82" s="185">
        <v>9</v>
      </c>
      <c r="D82" s="271">
        <f>G82+L82</f>
        <v>0</v>
      </c>
      <c r="E82" s="139">
        <v>0</v>
      </c>
      <c r="F82" s="139">
        <v>0</v>
      </c>
      <c r="G82" s="214">
        <f>SUM(E82:F82)</f>
        <v>0</v>
      </c>
      <c r="H82" s="139">
        <v>0</v>
      </c>
      <c r="I82" s="139">
        <v>0</v>
      </c>
      <c r="J82" s="139">
        <v>0</v>
      </c>
      <c r="K82" s="139">
        <v>0</v>
      </c>
      <c r="L82" s="214">
        <f>SUM(H82:K82)</f>
        <v>0</v>
      </c>
      <c r="M82" s="3"/>
    </row>
    <row r="83" spans="1:13" ht="15.75" x14ac:dyDescent="0.25">
      <c r="A83" s="111" t="s">
        <v>117</v>
      </c>
      <c r="B83" s="146" t="s">
        <v>263</v>
      </c>
      <c r="C83" s="185">
        <v>10</v>
      </c>
      <c r="D83" s="271">
        <f>G83+L83</f>
        <v>0</v>
      </c>
      <c r="E83" s="139">
        <v>0</v>
      </c>
      <c r="F83" s="139">
        <v>0</v>
      </c>
      <c r="G83" s="214">
        <f>SUM(E83:F83)</f>
        <v>0</v>
      </c>
      <c r="H83" s="139">
        <v>0</v>
      </c>
      <c r="I83" s="139">
        <v>0</v>
      </c>
      <c r="J83" s="139">
        <v>0</v>
      </c>
      <c r="K83" s="139">
        <v>0</v>
      </c>
      <c r="L83" s="214">
        <f>SUM(H83:K83)</f>
        <v>0</v>
      </c>
      <c r="M83" s="3"/>
    </row>
    <row r="84" spans="1:13" ht="16.5" thickBot="1" x14ac:dyDescent="0.3">
      <c r="A84" s="111" t="s">
        <v>188</v>
      </c>
      <c r="B84" s="146" t="s">
        <v>263</v>
      </c>
      <c r="C84" s="185">
        <v>11</v>
      </c>
      <c r="D84" s="271">
        <f>G84+L84</f>
        <v>0</v>
      </c>
      <c r="E84" s="139">
        <v>0</v>
      </c>
      <c r="F84" s="139">
        <v>0</v>
      </c>
      <c r="G84" s="214">
        <f>SUM(E84:F84)</f>
        <v>0</v>
      </c>
      <c r="H84" s="139">
        <v>0</v>
      </c>
      <c r="I84" s="139">
        <v>0</v>
      </c>
      <c r="J84" s="139">
        <v>0</v>
      </c>
      <c r="K84" s="139">
        <v>0</v>
      </c>
      <c r="L84" s="214">
        <f>SUM(H84:K84)</f>
        <v>0</v>
      </c>
      <c r="M84" s="3"/>
    </row>
    <row r="85" spans="1:13" ht="16.5" thickBot="1" x14ac:dyDescent="0.3">
      <c r="A85" s="98" t="s">
        <v>118</v>
      </c>
      <c r="B85" s="145"/>
      <c r="C85" s="185">
        <v>12</v>
      </c>
      <c r="D85" s="276">
        <f t="shared" ref="D85:L85" si="19">SUM(D81:D84)</f>
        <v>0</v>
      </c>
      <c r="E85" s="260">
        <f t="shared" si="19"/>
        <v>0</v>
      </c>
      <c r="F85" s="260">
        <f t="shared" si="19"/>
        <v>0</v>
      </c>
      <c r="G85" s="260">
        <f t="shared" si="19"/>
        <v>0</v>
      </c>
      <c r="H85" s="267">
        <f t="shared" si="19"/>
        <v>0</v>
      </c>
      <c r="I85" s="260">
        <f t="shared" si="19"/>
        <v>0</v>
      </c>
      <c r="J85" s="260">
        <f t="shared" si="19"/>
        <v>0</v>
      </c>
      <c r="K85" s="260">
        <f t="shared" si="19"/>
        <v>0</v>
      </c>
      <c r="L85" s="261">
        <f t="shared" si="19"/>
        <v>0</v>
      </c>
      <c r="M85" s="3"/>
    </row>
    <row r="86" spans="1:13" ht="15.75" x14ac:dyDescent="0.25">
      <c r="A86" s="98"/>
      <c r="B86" s="147"/>
      <c r="C86" s="185"/>
      <c r="D86" s="186"/>
      <c r="E86" s="58"/>
      <c r="F86" s="58"/>
      <c r="G86" s="58"/>
      <c r="H86" s="62"/>
      <c r="I86" s="58"/>
      <c r="J86" s="58"/>
      <c r="K86" s="58"/>
      <c r="L86" s="55"/>
      <c r="M86" s="3"/>
    </row>
    <row r="87" spans="1:13" ht="15.75" x14ac:dyDescent="0.25">
      <c r="A87" s="98" t="s">
        <v>40</v>
      </c>
      <c r="B87" s="146" t="s">
        <v>262</v>
      </c>
      <c r="C87" s="185"/>
      <c r="D87" s="186"/>
      <c r="E87" s="58"/>
      <c r="F87" s="58"/>
      <c r="G87" s="58"/>
      <c r="H87" s="62"/>
      <c r="I87" s="58"/>
      <c r="J87" s="58"/>
      <c r="K87" s="58"/>
      <c r="L87" s="55"/>
      <c r="M87" s="3"/>
    </row>
    <row r="88" spans="1:13" ht="15.75" x14ac:dyDescent="0.25">
      <c r="A88" s="111" t="s">
        <v>119</v>
      </c>
      <c r="B88" s="147"/>
      <c r="C88" s="185">
        <v>13</v>
      </c>
      <c r="D88" s="271">
        <f t="shared" ref="D88:D97" si="20">G88+L88</f>
        <v>0</v>
      </c>
      <c r="E88" s="139">
        <v>0</v>
      </c>
      <c r="F88" s="139">
        <v>0</v>
      </c>
      <c r="G88" s="214">
        <f t="shared" ref="G88:G97" si="21">SUM(E88:F88)</f>
        <v>0</v>
      </c>
      <c r="H88" s="139">
        <v>0</v>
      </c>
      <c r="I88" s="139">
        <v>0</v>
      </c>
      <c r="J88" s="139">
        <v>0</v>
      </c>
      <c r="K88" s="139">
        <v>0</v>
      </c>
      <c r="L88" s="214">
        <f t="shared" ref="L88:L97" si="22">SUM(H88:K88)</f>
        <v>0</v>
      </c>
      <c r="M88" s="3"/>
    </row>
    <row r="89" spans="1:13" ht="15.75" x14ac:dyDescent="0.25">
      <c r="A89" s="111" t="s">
        <v>120</v>
      </c>
      <c r="B89" s="147"/>
      <c r="C89" s="185">
        <v>14</v>
      </c>
      <c r="D89" s="271">
        <f t="shared" si="20"/>
        <v>0</v>
      </c>
      <c r="E89" s="139">
        <v>0</v>
      </c>
      <c r="F89" s="139">
        <v>0</v>
      </c>
      <c r="G89" s="214">
        <f t="shared" si="21"/>
        <v>0</v>
      </c>
      <c r="H89" s="139">
        <v>0</v>
      </c>
      <c r="I89" s="139">
        <v>0</v>
      </c>
      <c r="J89" s="139">
        <v>0</v>
      </c>
      <c r="K89" s="139">
        <v>0</v>
      </c>
      <c r="L89" s="214">
        <f t="shared" si="22"/>
        <v>0</v>
      </c>
      <c r="M89" s="3"/>
    </row>
    <row r="90" spans="1:13" ht="15.75" x14ac:dyDescent="0.25">
      <c r="A90" s="111" t="s">
        <v>121</v>
      </c>
      <c r="B90" s="147"/>
      <c r="C90" s="185">
        <v>15</v>
      </c>
      <c r="D90" s="271">
        <f t="shared" si="20"/>
        <v>0</v>
      </c>
      <c r="E90" s="139">
        <v>0</v>
      </c>
      <c r="F90" s="139">
        <v>0</v>
      </c>
      <c r="G90" s="214">
        <f t="shared" si="21"/>
        <v>0</v>
      </c>
      <c r="H90" s="139">
        <v>0</v>
      </c>
      <c r="I90" s="139">
        <v>0</v>
      </c>
      <c r="J90" s="139">
        <v>0</v>
      </c>
      <c r="K90" s="139">
        <v>0</v>
      </c>
      <c r="L90" s="214">
        <f t="shared" si="22"/>
        <v>0</v>
      </c>
      <c r="M90" s="3"/>
    </row>
    <row r="91" spans="1:13" ht="15.75" x14ac:dyDescent="0.25">
      <c r="A91" s="111" t="s">
        <v>122</v>
      </c>
      <c r="B91" s="147"/>
      <c r="C91" s="185">
        <v>16</v>
      </c>
      <c r="D91" s="271">
        <f t="shared" si="20"/>
        <v>0</v>
      </c>
      <c r="E91" s="139">
        <v>0</v>
      </c>
      <c r="F91" s="139">
        <v>0</v>
      </c>
      <c r="G91" s="214">
        <f t="shared" si="21"/>
        <v>0</v>
      </c>
      <c r="H91" s="139">
        <v>0</v>
      </c>
      <c r="I91" s="139">
        <v>0</v>
      </c>
      <c r="J91" s="139">
        <v>0</v>
      </c>
      <c r="K91" s="139">
        <v>0</v>
      </c>
      <c r="L91" s="214">
        <f t="shared" si="22"/>
        <v>0</v>
      </c>
      <c r="M91" s="3"/>
    </row>
    <row r="92" spans="1:13" ht="15.75" x14ac:dyDescent="0.25">
      <c r="A92" s="111" t="s">
        <v>123</v>
      </c>
      <c r="B92" s="147"/>
      <c r="C92" s="185">
        <v>17</v>
      </c>
      <c r="D92" s="271">
        <f t="shared" si="20"/>
        <v>0</v>
      </c>
      <c r="E92" s="139">
        <v>0</v>
      </c>
      <c r="F92" s="139">
        <v>0</v>
      </c>
      <c r="G92" s="214">
        <f t="shared" si="21"/>
        <v>0</v>
      </c>
      <c r="H92" s="139">
        <v>0</v>
      </c>
      <c r="I92" s="139">
        <v>0</v>
      </c>
      <c r="J92" s="139">
        <v>0</v>
      </c>
      <c r="K92" s="139">
        <v>0</v>
      </c>
      <c r="L92" s="214">
        <f t="shared" si="22"/>
        <v>0</v>
      </c>
      <c r="M92" s="3"/>
    </row>
    <row r="93" spans="1:13" ht="15.75" x14ac:dyDescent="0.25">
      <c r="A93" s="111" t="s">
        <v>124</v>
      </c>
      <c r="B93" s="147"/>
      <c r="C93" s="185">
        <v>18</v>
      </c>
      <c r="D93" s="271">
        <f t="shared" si="20"/>
        <v>0</v>
      </c>
      <c r="E93" s="139">
        <v>0</v>
      </c>
      <c r="F93" s="139">
        <v>0</v>
      </c>
      <c r="G93" s="214">
        <f t="shared" si="21"/>
        <v>0</v>
      </c>
      <c r="H93" s="139">
        <v>0</v>
      </c>
      <c r="I93" s="139">
        <v>0</v>
      </c>
      <c r="J93" s="139">
        <v>0</v>
      </c>
      <c r="K93" s="139">
        <v>0</v>
      </c>
      <c r="L93" s="214">
        <f t="shared" si="22"/>
        <v>0</v>
      </c>
      <c r="M93" s="3"/>
    </row>
    <row r="94" spans="1:13" ht="15.75" x14ac:dyDescent="0.25">
      <c r="A94" s="111" t="s">
        <v>125</v>
      </c>
      <c r="B94" s="147"/>
      <c r="C94" s="185">
        <v>19</v>
      </c>
      <c r="D94" s="271">
        <f t="shared" si="20"/>
        <v>0</v>
      </c>
      <c r="E94" s="139">
        <v>0</v>
      </c>
      <c r="F94" s="139">
        <v>0</v>
      </c>
      <c r="G94" s="214">
        <f t="shared" si="21"/>
        <v>0</v>
      </c>
      <c r="H94" s="139">
        <v>0</v>
      </c>
      <c r="I94" s="139">
        <v>0</v>
      </c>
      <c r="J94" s="139">
        <v>0</v>
      </c>
      <c r="K94" s="139">
        <v>0</v>
      </c>
      <c r="L94" s="214">
        <f t="shared" si="22"/>
        <v>0</v>
      </c>
      <c r="M94" s="3"/>
    </row>
    <row r="95" spans="1:13" ht="15.75" x14ac:dyDescent="0.25">
      <c r="A95" s="111" t="s">
        <v>126</v>
      </c>
      <c r="B95" s="147"/>
      <c r="C95" s="185">
        <v>20</v>
      </c>
      <c r="D95" s="271">
        <f t="shared" si="20"/>
        <v>0</v>
      </c>
      <c r="E95" s="139">
        <v>0</v>
      </c>
      <c r="F95" s="139">
        <v>0</v>
      </c>
      <c r="G95" s="214">
        <f t="shared" si="21"/>
        <v>0</v>
      </c>
      <c r="H95" s="139">
        <v>0</v>
      </c>
      <c r="I95" s="139">
        <v>0</v>
      </c>
      <c r="J95" s="139">
        <v>0</v>
      </c>
      <c r="K95" s="139">
        <v>0</v>
      </c>
      <c r="L95" s="214">
        <f t="shared" si="22"/>
        <v>0</v>
      </c>
      <c r="M95" s="3"/>
    </row>
    <row r="96" spans="1:13" ht="15.75" x14ac:dyDescent="0.25">
      <c r="A96" s="111" t="s">
        <v>127</v>
      </c>
      <c r="B96" s="147"/>
      <c r="C96" s="185">
        <v>21</v>
      </c>
      <c r="D96" s="271">
        <f t="shared" si="20"/>
        <v>0</v>
      </c>
      <c r="E96" s="139">
        <v>0</v>
      </c>
      <c r="F96" s="139">
        <v>0</v>
      </c>
      <c r="G96" s="214">
        <f t="shared" si="21"/>
        <v>0</v>
      </c>
      <c r="H96" s="139">
        <v>0</v>
      </c>
      <c r="I96" s="139">
        <v>0</v>
      </c>
      <c r="J96" s="139">
        <v>0</v>
      </c>
      <c r="K96" s="139">
        <v>0</v>
      </c>
      <c r="L96" s="214">
        <f t="shared" si="22"/>
        <v>0</v>
      </c>
      <c r="M96" s="3"/>
    </row>
    <row r="97" spans="1:13" ht="16.5" thickBot="1" x14ac:dyDescent="0.3">
      <c r="A97" s="111" t="s">
        <v>128</v>
      </c>
      <c r="B97" s="147"/>
      <c r="C97" s="185">
        <v>22</v>
      </c>
      <c r="D97" s="279">
        <f t="shared" si="20"/>
        <v>0</v>
      </c>
      <c r="E97" s="139">
        <v>0</v>
      </c>
      <c r="F97" s="139">
        <v>0</v>
      </c>
      <c r="G97" s="258">
        <f t="shared" si="21"/>
        <v>0</v>
      </c>
      <c r="H97" s="139">
        <v>0</v>
      </c>
      <c r="I97" s="139">
        <v>0</v>
      </c>
      <c r="J97" s="139">
        <v>0</v>
      </c>
      <c r="K97" s="139">
        <v>0</v>
      </c>
      <c r="L97" s="258">
        <f t="shared" si="22"/>
        <v>0</v>
      </c>
      <c r="M97" s="3"/>
    </row>
    <row r="98" spans="1:13" ht="16.5" thickBot="1" x14ac:dyDescent="0.3">
      <c r="A98" s="205" t="s">
        <v>129</v>
      </c>
      <c r="B98" s="206"/>
      <c r="C98" s="195">
        <v>23</v>
      </c>
      <c r="D98" s="280">
        <f t="shared" ref="D98:L98" si="23">SUM(D88:D97)</f>
        <v>0</v>
      </c>
      <c r="E98" s="260">
        <f t="shared" si="23"/>
        <v>0</v>
      </c>
      <c r="F98" s="260">
        <f t="shared" si="23"/>
        <v>0</v>
      </c>
      <c r="G98" s="260">
        <f t="shared" si="23"/>
        <v>0</v>
      </c>
      <c r="H98" s="267">
        <f t="shared" si="23"/>
        <v>0</v>
      </c>
      <c r="I98" s="260">
        <f t="shared" si="23"/>
        <v>0</v>
      </c>
      <c r="J98" s="260">
        <f t="shared" si="23"/>
        <v>0</v>
      </c>
      <c r="K98" s="260">
        <f t="shared" si="23"/>
        <v>0</v>
      </c>
      <c r="L98" s="281">
        <f t="shared" si="23"/>
        <v>0</v>
      </c>
      <c r="M98" s="3"/>
    </row>
    <row r="99" spans="1:13" ht="16.5" thickBot="1" x14ac:dyDescent="0.3">
      <c r="A99" s="1"/>
      <c r="B99" s="196"/>
      <c r="C99" s="9"/>
      <c r="D99" s="69"/>
      <c r="E99" s="69"/>
      <c r="F99" s="69"/>
      <c r="G99" s="69"/>
      <c r="H99" s="69"/>
      <c r="I99" s="69"/>
      <c r="J99" s="69"/>
      <c r="K99" s="69"/>
      <c r="L99" s="69"/>
      <c r="M99" s="2"/>
    </row>
    <row r="100" spans="1:13" ht="16.5" thickBot="1" x14ac:dyDescent="0.3">
      <c r="A100" s="41" t="s">
        <v>207</v>
      </c>
      <c r="B100" s="202"/>
      <c r="C100" s="96"/>
      <c r="D100" s="92"/>
      <c r="E100" s="91"/>
      <c r="F100" s="91"/>
      <c r="G100" s="92"/>
      <c r="H100" s="91"/>
      <c r="I100" s="91"/>
      <c r="J100" s="91"/>
      <c r="K100" s="91"/>
      <c r="L100" s="93"/>
      <c r="M100" s="2"/>
    </row>
    <row r="101" spans="1:13" ht="15.75" x14ac:dyDescent="0.25">
      <c r="A101" s="41" t="s">
        <v>41</v>
      </c>
      <c r="B101" s="147"/>
      <c r="C101" s="172"/>
      <c r="D101" s="55"/>
      <c r="E101" s="58"/>
      <c r="F101" s="58"/>
      <c r="G101" s="55"/>
      <c r="H101" s="58"/>
      <c r="I101" s="58"/>
      <c r="J101" s="58"/>
      <c r="K101" s="58"/>
      <c r="L101" s="55"/>
      <c r="M101" s="3"/>
    </row>
    <row r="102" spans="1:13" ht="15.75" x14ac:dyDescent="0.25">
      <c r="A102" s="111" t="s">
        <v>130</v>
      </c>
      <c r="B102" s="147"/>
      <c r="C102" s="174">
        <v>1</v>
      </c>
      <c r="D102" s="214">
        <f t="shared" ref="D102:D120" si="24">G102+L102</f>
        <v>0</v>
      </c>
      <c r="E102" s="139">
        <v>0</v>
      </c>
      <c r="F102" s="139">
        <v>0</v>
      </c>
      <c r="G102" s="214">
        <f t="shared" ref="G102:G120" si="25">SUM(E102:F102)</f>
        <v>0</v>
      </c>
      <c r="H102" s="139">
        <v>0</v>
      </c>
      <c r="I102" s="139">
        <v>0</v>
      </c>
      <c r="J102" s="139">
        <v>0</v>
      </c>
      <c r="K102" s="139">
        <v>0</v>
      </c>
      <c r="L102" s="214">
        <f t="shared" ref="L102:L120" si="26">SUM(H102:K102)</f>
        <v>0</v>
      </c>
      <c r="M102" s="3"/>
    </row>
    <row r="103" spans="1:13" ht="15.75" x14ac:dyDescent="0.25">
      <c r="A103" s="111" t="s">
        <v>131</v>
      </c>
      <c r="B103" s="147"/>
      <c r="C103" s="174">
        <v>2</v>
      </c>
      <c r="D103" s="214">
        <f t="shared" si="24"/>
        <v>0</v>
      </c>
      <c r="E103" s="139">
        <v>0</v>
      </c>
      <c r="F103" s="139">
        <v>0</v>
      </c>
      <c r="G103" s="214">
        <f t="shared" si="25"/>
        <v>0</v>
      </c>
      <c r="H103" s="139">
        <v>0</v>
      </c>
      <c r="I103" s="139">
        <v>0</v>
      </c>
      <c r="J103" s="139">
        <v>0</v>
      </c>
      <c r="K103" s="139">
        <v>0</v>
      </c>
      <c r="L103" s="214">
        <f t="shared" si="26"/>
        <v>0</v>
      </c>
      <c r="M103" s="3"/>
    </row>
    <row r="104" spans="1:13" ht="15.75" x14ac:dyDescent="0.25">
      <c r="A104" s="111" t="s">
        <v>132</v>
      </c>
      <c r="B104" s="147"/>
      <c r="C104" s="174">
        <v>3</v>
      </c>
      <c r="D104" s="214">
        <f t="shared" si="24"/>
        <v>0</v>
      </c>
      <c r="E104" s="139">
        <v>0</v>
      </c>
      <c r="F104" s="139">
        <v>0</v>
      </c>
      <c r="G104" s="214">
        <f t="shared" si="25"/>
        <v>0</v>
      </c>
      <c r="H104" s="139">
        <v>0</v>
      </c>
      <c r="I104" s="139">
        <v>0</v>
      </c>
      <c r="J104" s="139">
        <v>0</v>
      </c>
      <c r="K104" s="139">
        <v>0</v>
      </c>
      <c r="L104" s="214">
        <f t="shared" si="26"/>
        <v>0</v>
      </c>
      <c r="M104" s="3"/>
    </row>
    <row r="105" spans="1:13" ht="15.75" x14ac:dyDescent="0.25">
      <c r="A105" s="111" t="s">
        <v>133</v>
      </c>
      <c r="B105" s="147"/>
      <c r="C105" s="174">
        <v>4</v>
      </c>
      <c r="D105" s="214">
        <f t="shared" si="24"/>
        <v>0</v>
      </c>
      <c r="E105" s="139">
        <v>0</v>
      </c>
      <c r="F105" s="139">
        <v>0</v>
      </c>
      <c r="G105" s="214">
        <f t="shared" si="25"/>
        <v>0</v>
      </c>
      <c r="H105" s="139">
        <v>0</v>
      </c>
      <c r="I105" s="139">
        <v>0</v>
      </c>
      <c r="J105" s="139">
        <v>0</v>
      </c>
      <c r="K105" s="139">
        <v>0</v>
      </c>
      <c r="L105" s="214">
        <f t="shared" si="26"/>
        <v>0</v>
      </c>
      <c r="M105" s="3"/>
    </row>
    <row r="106" spans="1:13" ht="15.75" x14ac:dyDescent="0.25">
      <c r="A106" s="111" t="s">
        <v>134</v>
      </c>
      <c r="B106" s="147"/>
      <c r="C106" s="174">
        <v>5</v>
      </c>
      <c r="D106" s="214">
        <f t="shared" si="24"/>
        <v>0</v>
      </c>
      <c r="E106" s="139">
        <v>0</v>
      </c>
      <c r="F106" s="139">
        <v>0</v>
      </c>
      <c r="G106" s="214">
        <f t="shared" si="25"/>
        <v>0</v>
      </c>
      <c r="H106" s="139">
        <v>0</v>
      </c>
      <c r="I106" s="139">
        <v>0</v>
      </c>
      <c r="J106" s="139">
        <v>0</v>
      </c>
      <c r="K106" s="139">
        <v>0</v>
      </c>
      <c r="L106" s="214">
        <f t="shared" si="26"/>
        <v>0</v>
      </c>
      <c r="M106" s="3"/>
    </row>
    <row r="107" spans="1:13" ht="15.75" x14ac:dyDescent="0.25">
      <c r="A107" s="111" t="s">
        <v>135</v>
      </c>
      <c r="B107" s="147"/>
      <c r="C107" s="174">
        <v>6</v>
      </c>
      <c r="D107" s="214">
        <f t="shared" si="24"/>
        <v>0</v>
      </c>
      <c r="E107" s="139">
        <v>0</v>
      </c>
      <c r="F107" s="139">
        <v>0</v>
      </c>
      <c r="G107" s="214">
        <f t="shared" si="25"/>
        <v>0</v>
      </c>
      <c r="H107" s="139">
        <v>0</v>
      </c>
      <c r="I107" s="139">
        <v>0</v>
      </c>
      <c r="J107" s="139">
        <v>0</v>
      </c>
      <c r="K107" s="139">
        <v>0</v>
      </c>
      <c r="L107" s="214">
        <f t="shared" si="26"/>
        <v>0</v>
      </c>
      <c r="M107" s="3"/>
    </row>
    <row r="108" spans="1:13" ht="15.75" x14ac:dyDescent="0.25">
      <c r="A108" s="111" t="s">
        <v>136</v>
      </c>
      <c r="B108" s="147"/>
      <c r="C108" s="174">
        <v>7</v>
      </c>
      <c r="D108" s="214">
        <f t="shared" si="24"/>
        <v>0</v>
      </c>
      <c r="E108" s="139">
        <v>0</v>
      </c>
      <c r="F108" s="139">
        <v>0</v>
      </c>
      <c r="G108" s="214">
        <f t="shared" si="25"/>
        <v>0</v>
      </c>
      <c r="H108" s="139">
        <v>0</v>
      </c>
      <c r="I108" s="139">
        <v>0</v>
      </c>
      <c r="J108" s="139">
        <v>0</v>
      </c>
      <c r="K108" s="139">
        <v>0</v>
      </c>
      <c r="L108" s="214">
        <f t="shared" si="26"/>
        <v>0</v>
      </c>
      <c r="M108" s="3"/>
    </row>
    <row r="109" spans="1:13" ht="15.75" x14ac:dyDescent="0.25">
      <c r="A109" s="111" t="s">
        <v>137</v>
      </c>
      <c r="B109" s="147"/>
      <c r="C109" s="174">
        <v>8</v>
      </c>
      <c r="D109" s="214">
        <f t="shared" si="24"/>
        <v>0</v>
      </c>
      <c r="E109" s="139">
        <v>0</v>
      </c>
      <c r="F109" s="139">
        <v>0</v>
      </c>
      <c r="G109" s="214">
        <f t="shared" si="25"/>
        <v>0</v>
      </c>
      <c r="H109" s="139">
        <v>0</v>
      </c>
      <c r="I109" s="139">
        <v>0</v>
      </c>
      <c r="J109" s="139">
        <v>0</v>
      </c>
      <c r="K109" s="139">
        <v>0</v>
      </c>
      <c r="L109" s="214">
        <f t="shared" si="26"/>
        <v>0</v>
      </c>
      <c r="M109" s="3"/>
    </row>
    <row r="110" spans="1:13" ht="15.75" x14ac:dyDescent="0.25">
      <c r="A110" s="111" t="s">
        <v>138</v>
      </c>
      <c r="B110" s="147"/>
      <c r="C110" s="174">
        <v>9</v>
      </c>
      <c r="D110" s="214">
        <f t="shared" si="24"/>
        <v>0</v>
      </c>
      <c r="E110" s="139">
        <v>0</v>
      </c>
      <c r="F110" s="139">
        <v>0</v>
      </c>
      <c r="G110" s="214">
        <f t="shared" si="25"/>
        <v>0</v>
      </c>
      <c r="H110" s="139">
        <v>0</v>
      </c>
      <c r="I110" s="139">
        <v>0</v>
      </c>
      <c r="J110" s="139">
        <v>0</v>
      </c>
      <c r="K110" s="139">
        <v>0</v>
      </c>
      <c r="L110" s="214">
        <f t="shared" si="26"/>
        <v>0</v>
      </c>
      <c r="M110" s="3"/>
    </row>
    <row r="111" spans="1:13" ht="15.75" x14ac:dyDescent="0.25">
      <c r="A111" s="111" t="s">
        <v>139</v>
      </c>
      <c r="B111" s="147"/>
      <c r="C111" s="174">
        <v>10</v>
      </c>
      <c r="D111" s="214">
        <f t="shared" si="24"/>
        <v>0</v>
      </c>
      <c r="E111" s="139">
        <v>0</v>
      </c>
      <c r="F111" s="139">
        <v>0</v>
      </c>
      <c r="G111" s="214">
        <f t="shared" si="25"/>
        <v>0</v>
      </c>
      <c r="H111" s="139">
        <v>0</v>
      </c>
      <c r="I111" s="139">
        <v>0</v>
      </c>
      <c r="J111" s="139">
        <v>0</v>
      </c>
      <c r="K111" s="139">
        <v>0</v>
      </c>
      <c r="L111" s="214">
        <f t="shared" si="26"/>
        <v>0</v>
      </c>
      <c r="M111" s="3"/>
    </row>
    <row r="112" spans="1:13" ht="15.75" x14ac:dyDescent="0.25">
      <c r="A112" s="111" t="s">
        <v>140</v>
      </c>
      <c r="B112" s="147"/>
      <c r="C112" s="174">
        <v>11</v>
      </c>
      <c r="D112" s="214">
        <f t="shared" si="24"/>
        <v>0</v>
      </c>
      <c r="E112" s="139">
        <v>0</v>
      </c>
      <c r="F112" s="139">
        <v>0</v>
      </c>
      <c r="G112" s="214">
        <f t="shared" si="25"/>
        <v>0</v>
      </c>
      <c r="H112" s="139">
        <v>0</v>
      </c>
      <c r="I112" s="139">
        <v>0</v>
      </c>
      <c r="J112" s="139">
        <v>0</v>
      </c>
      <c r="K112" s="139">
        <v>0</v>
      </c>
      <c r="L112" s="214">
        <f t="shared" si="26"/>
        <v>0</v>
      </c>
      <c r="M112" s="3"/>
    </row>
    <row r="113" spans="1:13" ht="15.75" x14ac:dyDescent="0.25">
      <c r="A113" s="111" t="s">
        <v>141</v>
      </c>
      <c r="B113" s="147"/>
      <c r="C113" s="174">
        <v>12</v>
      </c>
      <c r="D113" s="214">
        <f t="shared" si="24"/>
        <v>0</v>
      </c>
      <c r="E113" s="139">
        <v>0</v>
      </c>
      <c r="F113" s="139">
        <v>0</v>
      </c>
      <c r="G113" s="214">
        <f t="shared" si="25"/>
        <v>0</v>
      </c>
      <c r="H113" s="139">
        <v>0</v>
      </c>
      <c r="I113" s="139">
        <v>0</v>
      </c>
      <c r="J113" s="139">
        <v>0</v>
      </c>
      <c r="K113" s="139">
        <v>0</v>
      </c>
      <c r="L113" s="214">
        <f t="shared" si="26"/>
        <v>0</v>
      </c>
      <c r="M113" s="3"/>
    </row>
    <row r="114" spans="1:13" ht="15.75" x14ac:dyDescent="0.25">
      <c r="A114" s="111" t="s">
        <v>142</v>
      </c>
      <c r="B114" s="147"/>
      <c r="C114" s="174">
        <v>13</v>
      </c>
      <c r="D114" s="214">
        <f t="shared" si="24"/>
        <v>0</v>
      </c>
      <c r="E114" s="139">
        <v>0</v>
      </c>
      <c r="F114" s="139">
        <v>0</v>
      </c>
      <c r="G114" s="282">
        <f t="shared" si="25"/>
        <v>0</v>
      </c>
      <c r="H114" s="139">
        <v>0</v>
      </c>
      <c r="I114" s="139">
        <v>0</v>
      </c>
      <c r="J114" s="139">
        <v>0</v>
      </c>
      <c r="K114" s="139">
        <v>0</v>
      </c>
      <c r="L114" s="214">
        <f t="shared" si="26"/>
        <v>0</v>
      </c>
      <c r="M114" s="3"/>
    </row>
    <row r="115" spans="1:13" ht="15.75" x14ac:dyDescent="0.25">
      <c r="A115" s="111" t="s">
        <v>143</v>
      </c>
      <c r="B115" s="147"/>
      <c r="C115" s="174">
        <v>14</v>
      </c>
      <c r="D115" s="214">
        <f t="shared" si="24"/>
        <v>0</v>
      </c>
      <c r="E115" s="139">
        <v>0</v>
      </c>
      <c r="F115" s="139">
        <v>0</v>
      </c>
      <c r="G115" s="214">
        <f t="shared" si="25"/>
        <v>0</v>
      </c>
      <c r="H115" s="139">
        <v>0</v>
      </c>
      <c r="I115" s="139">
        <v>0</v>
      </c>
      <c r="J115" s="139">
        <v>0</v>
      </c>
      <c r="K115" s="139">
        <v>0</v>
      </c>
      <c r="L115" s="214">
        <f t="shared" si="26"/>
        <v>0</v>
      </c>
      <c r="M115" s="3"/>
    </row>
    <row r="116" spans="1:13" ht="15.75" x14ac:dyDescent="0.25">
      <c r="A116" s="111" t="s">
        <v>144</v>
      </c>
      <c r="B116" s="147"/>
      <c r="C116" s="174">
        <v>15</v>
      </c>
      <c r="D116" s="214">
        <f t="shared" si="24"/>
        <v>0</v>
      </c>
      <c r="E116" s="139">
        <v>0</v>
      </c>
      <c r="F116" s="218">
        <f>0</f>
        <v>0</v>
      </c>
      <c r="G116" s="214">
        <f t="shared" si="25"/>
        <v>0</v>
      </c>
      <c r="H116" s="139">
        <v>0</v>
      </c>
      <c r="I116" s="218">
        <f>0</f>
        <v>0</v>
      </c>
      <c r="J116" s="139">
        <v>0</v>
      </c>
      <c r="K116" s="139">
        <v>0</v>
      </c>
      <c r="L116" s="214">
        <f t="shared" si="26"/>
        <v>0</v>
      </c>
      <c r="M116" s="3"/>
    </row>
    <row r="117" spans="1:13" ht="15.75" x14ac:dyDescent="0.25">
      <c r="A117" s="111" t="s">
        <v>145</v>
      </c>
      <c r="B117" s="147"/>
      <c r="C117" s="174">
        <v>16</v>
      </c>
      <c r="D117" s="214">
        <f t="shared" si="24"/>
        <v>0</v>
      </c>
      <c r="E117" s="139">
        <v>0</v>
      </c>
      <c r="F117" s="218">
        <f>0</f>
        <v>0</v>
      </c>
      <c r="G117" s="214">
        <f t="shared" si="25"/>
        <v>0</v>
      </c>
      <c r="H117" s="218">
        <f>0</f>
        <v>0</v>
      </c>
      <c r="I117" s="218">
        <f>0</f>
        <v>0</v>
      </c>
      <c r="J117" s="218">
        <f>0</f>
        <v>0</v>
      </c>
      <c r="K117" s="218">
        <f>0</f>
        <v>0</v>
      </c>
      <c r="L117" s="214">
        <f t="shared" si="26"/>
        <v>0</v>
      </c>
      <c r="M117" s="3"/>
    </row>
    <row r="118" spans="1:13" ht="15.75" x14ac:dyDescent="0.25">
      <c r="A118" s="111" t="s">
        <v>146</v>
      </c>
      <c r="B118" s="145"/>
      <c r="C118" s="174">
        <v>17</v>
      </c>
      <c r="D118" s="214">
        <f t="shared" si="24"/>
        <v>0</v>
      </c>
      <c r="E118" s="139">
        <v>0</v>
      </c>
      <c r="F118" s="218">
        <f>0</f>
        <v>0</v>
      </c>
      <c r="G118" s="214">
        <f t="shared" si="25"/>
        <v>0</v>
      </c>
      <c r="H118" s="139">
        <v>0</v>
      </c>
      <c r="I118" s="218">
        <f>0</f>
        <v>0</v>
      </c>
      <c r="J118" s="218">
        <f>0</f>
        <v>0</v>
      </c>
      <c r="K118" s="218">
        <f>0</f>
        <v>0</v>
      </c>
      <c r="L118" s="214">
        <f t="shared" si="26"/>
        <v>0</v>
      </c>
      <c r="M118" s="3"/>
    </row>
    <row r="119" spans="1:13" ht="15.75" x14ac:dyDescent="0.25">
      <c r="A119" s="111" t="s">
        <v>147</v>
      </c>
      <c r="B119" s="146" t="s">
        <v>264</v>
      </c>
      <c r="C119" s="174">
        <v>18</v>
      </c>
      <c r="D119" s="214">
        <f t="shared" si="24"/>
        <v>0</v>
      </c>
      <c r="E119" s="139">
        <v>0</v>
      </c>
      <c r="F119" s="139">
        <v>0</v>
      </c>
      <c r="G119" s="214">
        <f t="shared" si="25"/>
        <v>0</v>
      </c>
      <c r="H119" s="139">
        <v>0</v>
      </c>
      <c r="I119" s="139">
        <v>0</v>
      </c>
      <c r="J119" s="139">
        <v>0</v>
      </c>
      <c r="K119" s="139">
        <v>0</v>
      </c>
      <c r="L119" s="214">
        <f t="shared" si="26"/>
        <v>0</v>
      </c>
      <c r="M119" s="3"/>
    </row>
    <row r="120" spans="1:13" ht="16.5" thickBot="1" x14ac:dyDescent="0.3">
      <c r="A120" s="111" t="s">
        <v>148</v>
      </c>
      <c r="B120" s="147"/>
      <c r="C120" s="174">
        <v>19</v>
      </c>
      <c r="D120" s="214">
        <f t="shared" si="24"/>
        <v>0</v>
      </c>
      <c r="E120" s="139">
        <v>0</v>
      </c>
      <c r="F120" s="139">
        <v>0</v>
      </c>
      <c r="G120" s="214">
        <f t="shared" si="25"/>
        <v>0</v>
      </c>
      <c r="H120" s="139">
        <v>0</v>
      </c>
      <c r="I120" s="139">
        <v>0</v>
      </c>
      <c r="J120" s="139">
        <v>0</v>
      </c>
      <c r="K120" s="139">
        <v>0</v>
      </c>
      <c r="L120" s="214">
        <f t="shared" si="26"/>
        <v>0</v>
      </c>
      <c r="M120" s="3"/>
    </row>
    <row r="121" spans="1:13" ht="16.5" thickBot="1" x14ac:dyDescent="0.3">
      <c r="A121" s="98" t="s">
        <v>149</v>
      </c>
      <c r="B121" s="145"/>
      <c r="C121" s="174">
        <v>20</v>
      </c>
      <c r="D121" s="263">
        <f t="shared" ref="D121:L121" si="27">SUM(D102:D120)</f>
        <v>0</v>
      </c>
      <c r="E121" s="262">
        <f t="shared" si="27"/>
        <v>0</v>
      </c>
      <c r="F121" s="262">
        <f t="shared" si="27"/>
        <v>0</v>
      </c>
      <c r="G121" s="263">
        <f t="shared" si="27"/>
        <v>0</v>
      </c>
      <c r="H121" s="262">
        <f t="shared" si="27"/>
        <v>0</v>
      </c>
      <c r="I121" s="262">
        <f t="shared" si="27"/>
        <v>0</v>
      </c>
      <c r="J121" s="262">
        <f t="shared" si="27"/>
        <v>0</v>
      </c>
      <c r="K121" s="262">
        <f t="shared" si="27"/>
        <v>0</v>
      </c>
      <c r="L121" s="263">
        <f t="shared" si="27"/>
        <v>0</v>
      </c>
      <c r="M121" s="3"/>
    </row>
    <row r="122" spans="1:13" ht="15.75" x14ac:dyDescent="0.25">
      <c r="A122" s="98"/>
      <c r="B122" s="147"/>
      <c r="C122" s="2"/>
      <c r="D122" s="189"/>
      <c r="E122" s="60"/>
      <c r="F122" s="60"/>
      <c r="G122" s="60"/>
      <c r="H122" s="59"/>
      <c r="I122" s="60"/>
      <c r="J122" s="60"/>
      <c r="K122" s="60"/>
      <c r="L122" s="61"/>
      <c r="M122" s="3"/>
    </row>
    <row r="123" spans="1:13" ht="15.75" x14ac:dyDescent="0.25">
      <c r="A123" s="98" t="s">
        <v>150</v>
      </c>
      <c r="B123" s="147"/>
      <c r="C123" s="2"/>
      <c r="D123" s="186"/>
      <c r="E123" s="58"/>
      <c r="F123" s="58"/>
      <c r="G123" s="58"/>
      <c r="H123" s="62"/>
      <c r="I123" s="58"/>
      <c r="J123" s="58"/>
      <c r="K123" s="58"/>
      <c r="L123" s="55"/>
      <c r="M123" s="3"/>
    </row>
    <row r="124" spans="1:13" ht="15.75" x14ac:dyDescent="0.25">
      <c r="A124" s="111" t="s">
        <v>151</v>
      </c>
      <c r="B124" s="147"/>
      <c r="C124" s="9">
        <v>21</v>
      </c>
      <c r="D124" s="271">
        <f>G124+L124</f>
        <v>0</v>
      </c>
      <c r="E124" s="139">
        <v>0</v>
      </c>
      <c r="F124" s="139">
        <v>0</v>
      </c>
      <c r="G124" s="214">
        <f>SUM(E124:F124)</f>
        <v>0</v>
      </c>
      <c r="H124" s="139">
        <v>0</v>
      </c>
      <c r="I124" s="139">
        <v>0</v>
      </c>
      <c r="J124" s="139">
        <v>0</v>
      </c>
      <c r="K124" s="139">
        <v>0</v>
      </c>
      <c r="L124" s="214">
        <f>SUM(H124:K124)</f>
        <v>0</v>
      </c>
      <c r="M124" s="3"/>
    </row>
    <row r="125" spans="1:13" ht="16.5" thickBot="1" x14ac:dyDescent="0.3">
      <c r="A125" s="111" t="s">
        <v>152</v>
      </c>
      <c r="B125" s="147"/>
      <c r="C125" s="9">
        <v>22</v>
      </c>
      <c r="D125" s="271">
        <f>G125+L125</f>
        <v>0</v>
      </c>
      <c r="E125" s="139">
        <v>0</v>
      </c>
      <c r="F125" s="139">
        <v>0</v>
      </c>
      <c r="G125" s="258">
        <f>SUM(E125:F125)</f>
        <v>0</v>
      </c>
      <c r="H125" s="139">
        <v>0</v>
      </c>
      <c r="I125" s="139">
        <v>0</v>
      </c>
      <c r="J125" s="139">
        <v>0</v>
      </c>
      <c r="K125" s="139">
        <v>0</v>
      </c>
      <c r="L125" s="214">
        <f>SUM(H125:K125)</f>
        <v>0</v>
      </c>
      <c r="M125" s="3"/>
    </row>
    <row r="126" spans="1:13" ht="16.5" thickBot="1" x14ac:dyDescent="0.3">
      <c r="A126" s="98" t="s">
        <v>153</v>
      </c>
      <c r="B126" s="145"/>
      <c r="C126" s="9">
        <v>23</v>
      </c>
      <c r="D126" s="276">
        <f t="shared" ref="D126:L126" si="28">SUM(D124:D125)</f>
        <v>0</v>
      </c>
      <c r="E126" s="267">
        <f t="shared" si="28"/>
        <v>0</v>
      </c>
      <c r="F126" s="260">
        <f t="shared" si="28"/>
        <v>0</v>
      </c>
      <c r="G126" s="261">
        <f t="shared" si="28"/>
        <v>0</v>
      </c>
      <c r="H126" s="267">
        <f t="shared" si="28"/>
        <v>0</v>
      </c>
      <c r="I126" s="260">
        <f t="shared" si="28"/>
        <v>0</v>
      </c>
      <c r="J126" s="260">
        <f t="shared" si="28"/>
        <v>0</v>
      </c>
      <c r="K126" s="260">
        <f t="shared" si="28"/>
        <v>0</v>
      </c>
      <c r="L126" s="261">
        <f t="shared" si="28"/>
        <v>0</v>
      </c>
      <c r="M126" s="3"/>
    </row>
    <row r="127" spans="1:13" x14ac:dyDescent="0.2">
      <c r="A127" s="207"/>
      <c r="B127" s="184"/>
      <c r="C127" s="207"/>
      <c r="D127" s="208"/>
      <c r="E127" s="140"/>
      <c r="F127" s="141"/>
      <c r="G127" s="131"/>
      <c r="H127" s="130"/>
      <c r="I127" s="130"/>
      <c r="J127" s="130"/>
      <c r="K127" s="130"/>
      <c r="L127" s="250"/>
      <c r="M127" s="2"/>
    </row>
    <row r="128" spans="1:13" ht="15.75" x14ac:dyDescent="0.25">
      <c r="A128" s="98"/>
      <c r="B128" s="147"/>
      <c r="C128" s="110"/>
      <c r="D128" s="186"/>
      <c r="E128" s="62"/>
      <c r="F128" s="58"/>
      <c r="G128" s="55"/>
      <c r="H128" s="58"/>
      <c r="I128" s="58"/>
      <c r="J128" s="58"/>
      <c r="K128" s="58"/>
      <c r="L128" s="55"/>
      <c r="M128" s="2"/>
    </row>
    <row r="129" spans="1:13" ht="15.75" x14ac:dyDescent="0.25">
      <c r="A129" s="98" t="s">
        <v>154</v>
      </c>
      <c r="B129" s="147"/>
      <c r="C129" s="2"/>
      <c r="D129" s="186"/>
      <c r="E129" s="62"/>
      <c r="F129" s="58"/>
      <c r="G129" s="55"/>
      <c r="H129" s="58"/>
      <c r="I129" s="58"/>
      <c r="J129" s="58"/>
      <c r="K129" s="58"/>
      <c r="L129" s="55"/>
      <c r="M129" s="2"/>
    </row>
    <row r="130" spans="1:13" ht="15.75" x14ac:dyDescent="0.25">
      <c r="A130" s="111" t="s">
        <v>155</v>
      </c>
      <c r="B130" s="146" t="s">
        <v>265</v>
      </c>
      <c r="C130" s="9">
        <v>24</v>
      </c>
      <c r="D130" s="271">
        <f>G130+L130</f>
        <v>0</v>
      </c>
      <c r="E130" s="139">
        <v>0</v>
      </c>
      <c r="F130" s="139">
        <v>0</v>
      </c>
      <c r="G130" s="214">
        <f>SUM(E130:F130)</f>
        <v>0</v>
      </c>
      <c r="H130" s="139">
        <v>0</v>
      </c>
      <c r="I130" s="139">
        <v>0</v>
      </c>
      <c r="J130" s="139">
        <v>0</v>
      </c>
      <c r="K130" s="139">
        <v>0</v>
      </c>
      <c r="L130" s="214">
        <f>SUM(H130:K130)</f>
        <v>0</v>
      </c>
      <c r="M130" s="2"/>
    </row>
    <row r="131" spans="1:13" ht="16.5" thickBot="1" x14ac:dyDescent="0.3">
      <c r="A131" s="111" t="s">
        <v>156</v>
      </c>
      <c r="B131" s="146" t="s">
        <v>266</v>
      </c>
      <c r="C131" s="9">
        <v>25</v>
      </c>
      <c r="D131" s="279">
        <f>G131+L131</f>
        <v>0</v>
      </c>
      <c r="E131" s="139">
        <v>0</v>
      </c>
      <c r="F131" s="139">
        <v>0</v>
      </c>
      <c r="G131" s="258">
        <f>SUM(E131:F131)</f>
        <v>0</v>
      </c>
      <c r="H131" s="139">
        <v>0</v>
      </c>
      <c r="I131" s="139">
        <v>0</v>
      </c>
      <c r="J131" s="139">
        <v>0</v>
      </c>
      <c r="K131" s="139">
        <v>0</v>
      </c>
      <c r="L131" s="214">
        <f>SUM(H131:K131)</f>
        <v>0</v>
      </c>
      <c r="M131" s="2"/>
    </row>
    <row r="132" spans="1:13" ht="16.5" thickBot="1" x14ac:dyDescent="0.3">
      <c r="A132" s="103" t="s">
        <v>157</v>
      </c>
      <c r="B132" s="145"/>
      <c r="C132" s="9">
        <v>26</v>
      </c>
      <c r="D132" s="276">
        <f t="shared" ref="D132:L132" si="29">SUM(D130:D131)</f>
        <v>0</v>
      </c>
      <c r="E132" s="260">
        <f t="shared" si="29"/>
        <v>0</v>
      </c>
      <c r="F132" s="260">
        <f t="shared" si="29"/>
        <v>0</v>
      </c>
      <c r="G132" s="260">
        <f t="shared" si="29"/>
        <v>0</v>
      </c>
      <c r="H132" s="267">
        <f t="shared" si="29"/>
        <v>0</v>
      </c>
      <c r="I132" s="260">
        <f t="shared" si="29"/>
        <v>0</v>
      </c>
      <c r="J132" s="260">
        <f t="shared" si="29"/>
        <v>0</v>
      </c>
      <c r="K132" s="260">
        <f t="shared" si="29"/>
        <v>0</v>
      </c>
      <c r="L132" s="261">
        <f t="shared" si="29"/>
        <v>0</v>
      </c>
      <c r="M132" s="2"/>
    </row>
    <row r="133" spans="1:13" ht="16.5" thickBot="1" x14ac:dyDescent="0.3">
      <c r="A133" s="103"/>
      <c r="B133" s="147"/>
      <c r="C133" s="2"/>
      <c r="D133" s="65"/>
      <c r="E133" s="94"/>
      <c r="F133" s="94"/>
      <c r="G133" s="94"/>
      <c r="H133" s="62"/>
      <c r="I133" s="58"/>
      <c r="J133" s="58"/>
      <c r="K133" s="58"/>
      <c r="L133" s="55"/>
      <c r="M133" s="2" t="s">
        <v>54</v>
      </c>
    </row>
    <row r="134" spans="1:13" ht="18.75" thickBot="1" x14ac:dyDescent="0.3">
      <c r="A134" s="249" t="s">
        <v>158</v>
      </c>
      <c r="B134" s="206"/>
      <c r="C134" s="176">
        <v>27</v>
      </c>
      <c r="D134" s="276">
        <f t="shared" ref="D134:L134" si="30">D78+D85+D98+D121+D126+D132</f>
        <v>0</v>
      </c>
      <c r="E134" s="260">
        <f t="shared" si="30"/>
        <v>0</v>
      </c>
      <c r="F134" s="260">
        <f t="shared" si="30"/>
        <v>0</v>
      </c>
      <c r="G134" s="260">
        <f t="shared" si="30"/>
        <v>0</v>
      </c>
      <c r="H134" s="267">
        <f t="shared" si="30"/>
        <v>0</v>
      </c>
      <c r="I134" s="260">
        <f t="shared" si="30"/>
        <v>0</v>
      </c>
      <c r="J134" s="260">
        <f t="shared" si="30"/>
        <v>0</v>
      </c>
      <c r="K134" s="260">
        <f t="shared" si="30"/>
        <v>0</v>
      </c>
      <c r="L134" s="261">
        <f t="shared" si="30"/>
        <v>0</v>
      </c>
      <c r="M134" s="2"/>
    </row>
    <row r="135" spans="1:13" ht="15.75" thickBot="1" x14ac:dyDescent="0.25">
      <c r="A135" s="5"/>
      <c r="B135" s="251"/>
      <c r="C135" s="66"/>
      <c r="D135" s="66"/>
      <c r="E135" s="141"/>
      <c r="F135" s="130"/>
      <c r="G135" s="130"/>
      <c r="H135" s="130"/>
      <c r="I135" s="130"/>
      <c r="J135" s="130"/>
      <c r="K135" s="130"/>
      <c r="L135" s="5"/>
      <c r="M135" s="2"/>
    </row>
    <row r="136" spans="1:13" ht="19.5" thickTop="1" thickBot="1" x14ac:dyDescent="0.3">
      <c r="A136" s="313" t="s">
        <v>208</v>
      </c>
      <c r="B136" s="314"/>
      <c r="C136" s="315"/>
      <c r="D136" s="316"/>
      <c r="E136" s="317"/>
      <c r="F136" s="318"/>
      <c r="G136" s="319"/>
      <c r="H136" s="320"/>
      <c r="I136" s="321"/>
      <c r="J136" s="321"/>
      <c r="K136" s="321"/>
      <c r="L136" s="322"/>
      <c r="M136" s="2"/>
    </row>
    <row r="137" spans="1:13" x14ac:dyDescent="0.2">
      <c r="A137" s="209"/>
      <c r="B137" s="323"/>
      <c r="C137" s="324"/>
      <c r="D137" s="325"/>
      <c r="E137" s="326"/>
      <c r="F137" s="327"/>
      <c r="G137" s="328"/>
      <c r="H137" s="326"/>
      <c r="I137" s="327"/>
      <c r="J137" s="327"/>
      <c r="K137" s="327"/>
      <c r="L137" s="328"/>
      <c r="M137" s="2"/>
    </row>
    <row r="138" spans="1:13" ht="15.75" x14ac:dyDescent="0.25">
      <c r="A138" s="103" t="s">
        <v>46</v>
      </c>
      <c r="B138" s="323"/>
      <c r="C138" s="324"/>
      <c r="D138" s="329"/>
      <c r="E138" s="326"/>
      <c r="F138" s="327"/>
      <c r="G138" s="328"/>
      <c r="H138" s="326"/>
      <c r="I138" s="327"/>
      <c r="J138" s="327"/>
      <c r="K138" s="327"/>
      <c r="L138" s="328"/>
      <c r="M138" s="2"/>
    </row>
    <row r="139" spans="1:13" ht="15.75" x14ac:dyDescent="0.25">
      <c r="A139" s="110" t="s">
        <v>159</v>
      </c>
      <c r="B139" s="147"/>
      <c r="C139" s="113">
        <v>1</v>
      </c>
      <c r="D139" s="271">
        <f>G139+L139</f>
        <v>0</v>
      </c>
      <c r="E139" s="139">
        <v>0</v>
      </c>
      <c r="F139" s="139">
        <v>0</v>
      </c>
      <c r="G139" s="214">
        <f>SUM(E139:F139)</f>
        <v>0</v>
      </c>
      <c r="H139" s="139">
        <v>0</v>
      </c>
      <c r="I139" s="139">
        <v>0</v>
      </c>
      <c r="J139" s="139">
        <v>0</v>
      </c>
      <c r="K139" s="139">
        <v>0</v>
      </c>
      <c r="L139" s="214">
        <f>SUM(H139:K139)</f>
        <v>0</v>
      </c>
      <c r="M139" s="2"/>
    </row>
    <row r="140" spans="1:13" ht="15.75" x14ac:dyDescent="0.25">
      <c r="A140" s="110" t="s">
        <v>160</v>
      </c>
      <c r="B140" s="147"/>
      <c r="C140" s="113">
        <v>2</v>
      </c>
      <c r="D140" s="271">
        <f>G140+L140</f>
        <v>0</v>
      </c>
      <c r="E140" s="139">
        <v>0</v>
      </c>
      <c r="F140" s="139">
        <v>0</v>
      </c>
      <c r="G140" s="214">
        <f>SUM(E140:F140)</f>
        <v>0</v>
      </c>
      <c r="H140" s="139">
        <v>0</v>
      </c>
      <c r="I140" s="139">
        <v>0</v>
      </c>
      <c r="J140" s="139">
        <v>0</v>
      </c>
      <c r="K140" s="139">
        <v>0</v>
      </c>
      <c r="L140" s="214">
        <f>SUM(H140:K140)</f>
        <v>0</v>
      </c>
      <c r="M140" s="2"/>
    </row>
    <row r="141" spans="1:13" ht="15.75" x14ac:dyDescent="0.25">
      <c r="A141" s="110" t="s">
        <v>161</v>
      </c>
      <c r="B141" s="147"/>
      <c r="C141" s="113">
        <v>3</v>
      </c>
      <c r="D141" s="271">
        <f>G141+L141</f>
        <v>0</v>
      </c>
      <c r="E141" s="217">
        <v>0</v>
      </c>
      <c r="F141" s="218">
        <v>0</v>
      </c>
      <c r="G141" s="214">
        <f>SUM(E141:F141)</f>
        <v>0</v>
      </c>
      <c r="H141" s="139">
        <v>0</v>
      </c>
      <c r="I141" s="139">
        <v>0</v>
      </c>
      <c r="J141" s="139">
        <v>0</v>
      </c>
      <c r="K141" s="139">
        <v>0</v>
      </c>
      <c r="L141" s="214">
        <f>SUM(H141:K141)</f>
        <v>0</v>
      </c>
      <c r="M141" s="2"/>
    </row>
    <row r="142" spans="1:13" ht="15.75" x14ac:dyDescent="0.25">
      <c r="A142" s="110" t="s">
        <v>162</v>
      </c>
      <c r="B142" s="147"/>
      <c r="C142" s="113">
        <v>4</v>
      </c>
      <c r="D142" s="271">
        <f>G142+L142</f>
        <v>0</v>
      </c>
      <c r="E142" s="217">
        <f>0</f>
        <v>0</v>
      </c>
      <c r="F142" s="218">
        <f>0</f>
        <v>0</v>
      </c>
      <c r="G142" s="214">
        <f>SUM(E142:F142)</f>
        <v>0</v>
      </c>
      <c r="H142" s="217">
        <f>0</f>
        <v>0</v>
      </c>
      <c r="I142" s="218">
        <f>0</f>
        <v>0</v>
      </c>
      <c r="J142" s="139">
        <v>0</v>
      </c>
      <c r="K142" s="139">
        <v>0</v>
      </c>
      <c r="L142" s="214">
        <f>SUM(H142:K142)</f>
        <v>0</v>
      </c>
      <c r="M142" s="2"/>
    </row>
    <row r="143" spans="1:13" ht="16.5" thickBot="1" x14ac:dyDescent="0.3">
      <c r="A143" s="110" t="s">
        <v>163</v>
      </c>
      <c r="B143" s="147"/>
      <c r="C143" s="113">
        <v>5</v>
      </c>
      <c r="D143" s="271">
        <f>G143+L143</f>
        <v>0</v>
      </c>
      <c r="E143" s="139">
        <v>0</v>
      </c>
      <c r="F143" s="139">
        <v>0</v>
      </c>
      <c r="G143" s="258">
        <f>SUM(E143:F143)</f>
        <v>0</v>
      </c>
      <c r="H143" s="139">
        <v>0</v>
      </c>
      <c r="I143" s="139">
        <v>0</v>
      </c>
      <c r="J143" s="139">
        <v>0</v>
      </c>
      <c r="K143" s="139">
        <v>0</v>
      </c>
      <c r="L143" s="258">
        <f>SUM(H143:K143)</f>
        <v>0</v>
      </c>
      <c r="M143" s="2"/>
    </row>
    <row r="144" spans="1:13" ht="16.5" thickBot="1" x14ac:dyDescent="0.3">
      <c r="A144" s="103" t="s">
        <v>164</v>
      </c>
      <c r="B144" s="147"/>
      <c r="C144" s="113">
        <v>6</v>
      </c>
      <c r="D144" s="276">
        <f t="shared" ref="D144:L144" si="31">SUM(D139:D143)</f>
        <v>0</v>
      </c>
      <c r="E144" s="260">
        <f t="shared" si="31"/>
        <v>0</v>
      </c>
      <c r="F144" s="260">
        <f t="shared" si="31"/>
        <v>0</v>
      </c>
      <c r="G144" s="261">
        <f t="shared" si="31"/>
        <v>0</v>
      </c>
      <c r="H144" s="267">
        <f t="shared" si="31"/>
        <v>0</v>
      </c>
      <c r="I144" s="260">
        <f t="shared" si="31"/>
        <v>0</v>
      </c>
      <c r="J144" s="260">
        <f t="shared" si="31"/>
        <v>0</v>
      </c>
      <c r="K144" s="260">
        <f t="shared" si="31"/>
        <v>0</v>
      </c>
      <c r="L144" s="261">
        <f t="shared" si="31"/>
        <v>0</v>
      </c>
      <c r="M144" s="3"/>
    </row>
    <row r="145" spans="1:13" ht="15.75" x14ac:dyDescent="0.25">
      <c r="A145" s="103"/>
      <c r="B145" s="147"/>
      <c r="C145" s="110"/>
      <c r="D145" s="62"/>
      <c r="E145" s="59"/>
      <c r="F145" s="60"/>
      <c r="G145" s="61"/>
      <c r="H145" s="58"/>
      <c r="I145" s="58"/>
      <c r="J145" s="58"/>
      <c r="K145" s="58"/>
      <c r="L145" s="55"/>
      <c r="M145" s="3"/>
    </row>
    <row r="146" spans="1:13" ht="15.75" x14ac:dyDescent="0.25">
      <c r="A146" s="103" t="s">
        <v>165</v>
      </c>
      <c r="B146" s="146"/>
      <c r="C146" s="110"/>
      <c r="D146" s="62"/>
      <c r="E146" s="62"/>
      <c r="F146" s="58"/>
      <c r="G146" s="55"/>
      <c r="H146" s="58"/>
      <c r="I146" s="58"/>
      <c r="J146" s="58"/>
      <c r="K146" s="58"/>
      <c r="L146" s="55"/>
      <c r="M146" s="3"/>
    </row>
    <row r="147" spans="1:13" x14ac:dyDescent="0.2">
      <c r="A147" s="110" t="s">
        <v>166</v>
      </c>
      <c r="B147" s="146" t="s">
        <v>267</v>
      </c>
      <c r="C147" s="113">
        <v>7</v>
      </c>
      <c r="D147" s="278">
        <f>+'2022 Form I pg 1&amp;2'!D29-'2022 Form I pg 3-7'!D134-'2022 Form I pg 3-7'!D144</f>
        <v>0</v>
      </c>
      <c r="E147" s="278">
        <f>+'2022 Form I pg 1&amp;2'!E29-'2022 Form I pg 3-7'!E134-'2022 Form I pg 3-7'!E144</f>
        <v>0</v>
      </c>
      <c r="F147" s="265">
        <f>+'2022 Form I pg 1&amp;2'!F29-'2022 Form I pg 3-7'!F134-'2022 Form I pg 3-7'!F144</f>
        <v>0</v>
      </c>
      <c r="G147" s="214">
        <f>+'2022 Form I pg 1&amp;2'!G29-'2022 Form I pg 3-7'!G134-'2022 Form I pg 3-7'!G144</f>
        <v>0</v>
      </c>
      <c r="H147" s="265">
        <f>+'2022 Form I pg 1&amp;2'!H29-'2022 Form I pg 3-7'!H134-'2022 Form I pg 3-7'!H144</f>
        <v>0</v>
      </c>
      <c r="I147" s="265">
        <f>+'2022 Form I pg 1&amp;2'!I29-'2022 Form I pg 3-7'!I134-'2022 Form I pg 3-7'!I144</f>
        <v>0</v>
      </c>
      <c r="J147" s="265">
        <f>+'2022 Form I pg 1&amp;2'!J29-'2022 Form I pg 3-7'!J134-'2022 Form I pg 3-7'!J144</f>
        <v>0</v>
      </c>
      <c r="K147" s="265">
        <f>+'2022 Form I pg 1&amp;2'!K29-'2022 Form I pg 3-7'!K134-'2022 Form I pg 3-7'!K144</f>
        <v>0</v>
      </c>
      <c r="L147" s="214">
        <f>+'2022 Form I pg 1&amp;2'!L29-'2022 Form I pg 3-7'!L134-'2022 Form I pg 3-7'!L144</f>
        <v>0</v>
      </c>
      <c r="M147" s="3"/>
    </row>
    <row r="148" spans="1:13" ht="15.75" x14ac:dyDescent="0.25">
      <c r="A148" s="110" t="s">
        <v>167</v>
      </c>
      <c r="B148" s="146"/>
      <c r="C148" s="113">
        <v>8</v>
      </c>
      <c r="D148" s="283">
        <f>G148+L148</f>
        <v>0</v>
      </c>
      <c r="E148" s="246">
        <v>0</v>
      </c>
      <c r="F148" s="139">
        <v>0</v>
      </c>
      <c r="G148" s="55">
        <f>SUM(E148:F148)</f>
        <v>0</v>
      </c>
      <c r="H148" s="139">
        <v>0</v>
      </c>
      <c r="I148" s="139">
        <v>0</v>
      </c>
      <c r="J148" s="139">
        <v>0</v>
      </c>
      <c r="K148" s="139">
        <v>0</v>
      </c>
      <c r="L148" s="214">
        <f>SUM(H148:K148)</f>
        <v>0</v>
      </c>
      <c r="M148" s="3"/>
    </row>
    <row r="149" spans="1:13" ht="16.5" thickBot="1" x14ac:dyDescent="0.3">
      <c r="A149" s="224" t="s">
        <v>168</v>
      </c>
      <c r="B149" s="225"/>
      <c r="C149" s="226">
        <v>9</v>
      </c>
      <c r="D149" s="284">
        <f t="shared" ref="D149:L149" si="32">D147-D148</f>
        <v>0</v>
      </c>
      <c r="E149" s="284">
        <f t="shared" si="32"/>
        <v>0</v>
      </c>
      <c r="F149" s="285">
        <f t="shared" si="32"/>
        <v>0</v>
      </c>
      <c r="G149" s="286">
        <f t="shared" si="32"/>
        <v>0</v>
      </c>
      <c r="H149" s="285">
        <f t="shared" si="32"/>
        <v>0</v>
      </c>
      <c r="I149" s="285">
        <f t="shared" si="32"/>
        <v>0</v>
      </c>
      <c r="J149" s="285">
        <f t="shared" si="32"/>
        <v>0</v>
      </c>
      <c r="K149" s="285">
        <f t="shared" si="32"/>
        <v>0</v>
      </c>
      <c r="L149" s="287">
        <f t="shared" si="32"/>
        <v>0</v>
      </c>
      <c r="M149" s="3"/>
    </row>
    <row r="150" spans="1:13" ht="15.75" x14ac:dyDescent="0.25">
      <c r="A150" s="110" t="s">
        <v>295</v>
      </c>
      <c r="B150" s="146" t="s">
        <v>268</v>
      </c>
      <c r="C150" s="113">
        <v>10</v>
      </c>
      <c r="D150" s="288">
        <f>G150+L150</f>
        <v>0</v>
      </c>
      <c r="E150" s="139">
        <v>0</v>
      </c>
      <c r="F150" s="139">
        <v>0</v>
      </c>
      <c r="G150" s="55">
        <f>SUM(E150:F150)</f>
        <v>0</v>
      </c>
      <c r="H150" s="139">
        <v>0</v>
      </c>
      <c r="I150" s="139">
        <v>0</v>
      </c>
      <c r="J150" s="139">
        <v>0</v>
      </c>
      <c r="K150" s="139">
        <v>0</v>
      </c>
      <c r="L150" s="214">
        <f>SUM(H150:K150)</f>
        <v>0</v>
      </c>
      <c r="M150" s="3"/>
    </row>
    <row r="151" spans="1:13" ht="15.75" x14ac:dyDescent="0.25">
      <c r="A151" s="227" t="s">
        <v>169</v>
      </c>
      <c r="B151" s="228"/>
      <c r="C151" s="229">
        <v>11</v>
      </c>
      <c r="D151" s="289">
        <f>D149+D150</f>
        <v>0</v>
      </c>
      <c r="E151" s="290">
        <f>SUM(E149:E150)</f>
        <v>0</v>
      </c>
      <c r="F151" s="290">
        <f>SUM(F149:F150)</f>
        <v>0</v>
      </c>
      <c r="G151" s="291">
        <f>G149+G150</f>
        <v>0</v>
      </c>
      <c r="H151" s="292">
        <f>SUM(H149:H150)</f>
        <v>0</v>
      </c>
      <c r="I151" s="290">
        <f>SUM(I149:I150)</f>
        <v>0</v>
      </c>
      <c r="J151" s="290">
        <f>SUM(J149:J150)</f>
        <v>0</v>
      </c>
      <c r="K151" s="290">
        <f>SUM(K149:K150)</f>
        <v>0</v>
      </c>
      <c r="L151" s="293">
        <f>L149+L150</f>
        <v>0</v>
      </c>
      <c r="M151" s="3"/>
    </row>
    <row r="152" spans="1:13" x14ac:dyDescent="0.2">
      <c r="A152" s="110" t="str">
        <f>CONCATENATE("7230  SIT-Current  (", E159,")")</f>
        <v>7230  SIT-Current  (0)</v>
      </c>
      <c r="B152" s="146" t="s">
        <v>269</v>
      </c>
      <c r="C152" s="113">
        <v>12</v>
      </c>
      <c r="D152" s="271">
        <f>G152+L152</f>
        <v>0</v>
      </c>
      <c r="E152" s="265">
        <f>IF(E151=0,0,+E151*E159)</f>
        <v>0</v>
      </c>
      <c r="F152" s="265">
        <f>IF(F151=0,0,+F151*E159)</f>
        <v>0</v>
      </c>
      <c r="G152" s="214">
        <f>SUM(E152:F152)</f>
        <v>0</v>
      </c>
      <c r="H152" s="278">
        <f>IF(H151=0,0,+H151*E159)</f>
        <v>0</v>
      </c>
      <c r="I152" s="265">
        <f>IF(I151=0,0,+I151*E159)</f>
        <v>0</v>
      </c>
      <c r="J152" s="265">
        <f>IF(J151=0,0,+J151*E159)</f>
        <v>0</v>
      </c>
      <c r="K152" s="265">
        <f>IF(K151=0,0,+K151*E159)</f>
        <v>0</v>
      </c>
      <c r="L152" s="214">
        <f t="shared" ref="L152:L157" si="33">SUM(H152:K152)</f>
        <v>0</v>
      </c>
      <c r="M152" s="3"/>
    </row>
    <row r="153" spans="1:13" ht="15.75" x14ac:dyDescent="0.25">
      <c r="A153" s="110" t="s">
        <v>296</v>
      </c>
      <c r="B153" s="146" t="s">
        <v>270</v>
      </c>
      <c r="C153" s="113">
        <v>13</v>
      </c>
      <c r="D153" s="271">
        <f>G153+L153</f>
        <v>0</v>
      </c>
      <c r="E153" s="139">
        <v>0</v>
      </c>
      <c r="F153" s="139">
        <v>0</v>
      </c>
      <c r="G153" s="55">
        <f>SUM(E153:F153)</f>
        <v>0</v>
      </c>
      <c r="H153" s="139">
        <v>0</v>
      </c>
      <c r="I153" s="139">
        <v>0</v>
      </c>
      <c r="J153" s="139">
        <v>0</v>
      </c>
      <c r="K153" s="139">
        <v>0</v>
      </c>
      <c r="L153" s="214">
        <f t="shared" si="33"/>
        <v>0</v>
      </c>
      <c r="M153" s="3"/>
    </row>
    <row r="154" spans="1:13" ht="15.75" x14ac:dyDescent="0.25">
      <c r="A154" s="227" t="s">
        <v>170</v>
      </c>
      <c r="B154" s="228"/>
      <c r="C154" s="229">
        <v>14</v>
      </c>
      <c r="D154" s="289">
        <f>D149-D152+D153</f>
        <v>0</v>
      </c>
      <c r="E154" s="290">
        <f>(E149-E152+E153)</f>
        <v>0</v>
      </c>
      <c r="F154" s="290">
        <f>(F149-F152+F153)</f>
        <v>0</v>
      </c>
      <c r="G154" s="291">
        <f>G149-G152+G153</f>
        <v>0</v>
      </c>
      <c r="H154" s="290">
        <f>(H149-H152+H153)</f>
        <v>0</v>
      </c>
      <c r="I154" s="290">
        <f>(I149-I152+I153)</f>
        <v>0</v>
      </c>
      <c r="J154" s="290">
        <f>(J149-J152+J153)</f>
        <v>0</v>
      </c>
      <c r="K154" s="290">
        <f>(K149-K152+K153)</f>
        <v>0</v>
      </c>
      <c r="L154" s="294">
        <f t="shared" si="33"/>
        <v>0</v>
      </c>
      <c r="M154" s="3"/>
    </row>
    <row r="155" spans="1:13" x14ac:dyDescent="0.2">
      <c r="A155" s="110" t="str">
        <f>CONCATENATE("7220 Gross FIT  (",E160,")")</f>
        <v>7220 Gross FIT  (0)</v>
      </c>
      <c r="B155" s="146"/>
      <c r="C155" s="113">
        <v>15</v>
      </c>
      <c r="D155" s="271">
        <f>G155+L155</f>
        <v>0</v>
      </c>
      <c r="E155" s="265">
        <f>IF(E154=0,0,+E154*E160)</f>
        <v>0</v>
      </c>
      <c r="F155" s="265">
        <f>IF(F154=0,0,+F154*E160)</f>
        <v>0</v>
      </c>
      <c r="G155" s="214">
        <f>SUM(E155:F155)</f>
        <v>0</v>
      </c>
      <c r="H155" s="278">
        <f>IF(H154=0,0,+H154*E160)</f>
        <v>0</v>
      </c>
      <c r="I155" s="265">
        <f>IF(I154=0,0,+I154*E160)</f>
        <v>0</v>
      </c>
      <c r="J155" s="265">
        <f>IF(J154=0,0,+J154*E160)</f>
        <v>0</v>
      </c>
      <c r="K155" s="265">
        <f>IF(K154=0,0,+K154*E160)</f>
        <v>0</v>
      </c>
      <c r="L155" s="214">
        <f t="shared" si="33"/>
        <v>0</v>
      </c>
      <c r="M155" s="3"/>
    </row>
    <row r="156" spans="1:13" ht="15.75" x14ac:dyDescent="0.25">
      <c r="A156" s="110" t="s">
        <v>171</v>
      </c>
      <c r="B156" s="146"/>
      <c r="C156" s="113">
        <v>16</v>
      </c>
      <c r="D156" s="271">
        <f>G156+L156</f>
        <v>0</v>
      </c>
      <c r="E156" s="139">
        <v>0</v>
      </c>
      <c r="F156" s="139">
        <v>0</v>
      </c>
      <c r="G156" s="88">
        <f>SUM(E156:F156)</f>
        <v>0</v>
      </c>
      <c r="H156" s="139">
        <v>0</v>
      </c>
      <c r="I156" s="139">
        <v>0</v>
      </c>
      <c r="J156" s="139">
        <v>0</v>
      </c>
      <c r="K156" s="139">
        <v>0</v>
      </c>
      <c r="L156" s="214">
        <f t="shared" si="33"/>
        <v>0</v>
      </c>
      <c r="M156" s="3"/>
    </row>
    <row r="157" spans="1:13" ht="16.5" thickBot="1" x14ac:dyDescent="0.3">
      <c r="A157" s="110" t="s">
        <v>172</v>
      </c>
      <c r="B157" s="146"/>
      <c r="C157" s="113">
        <v>17</v>
      </c>
      <c r="D157" s="271">
        <f>G157+L157</f>
        <v>0</v>
      </c>
      <c r="E157" s="139">
        <v>0</v>
      </c>
      <c r="F157" s="139">
        <v>0</v>
      </c>
      <c r="G157" s="55">
        <f>SUM(E157:F157)</f>
        <v>0</v>
      </c>
      <c r="H157" s="139">
        <v>0</v>
      </c>
      <c r="I157" s="139">
        <v>0</v>
      </c>
      <c r="J157" s="139">
        <v>0</v>
      </c>
      <c r="K157" s="139">
        <v>0</v>
      </c>
      <c r="L157" s="214">
        <f t="shared" si="33"/>
        <v>0</v>
      </c>
      <c r="M157" s="3"/>
    </row>
    <row r="158" spans="1:13" ht="15.75" x14ac:dyDescent="0.25">
      <c r="A158" s="103" t="s">
        <v>173</v>
      </c>
      <c r="B158" s="146" t="s">
        <v>271</v>
      </c>
      <c r="C158" s="113">
        <v>18</v>
      </c>
      <c r="D158" s="330">
        <f t="shared" ref="D158:L158" si="34">SUM(D155:D157)</f>
        <v>0</v>
      </c>
      <c r="E158" s="262">
        <f>SUM(E155:E157)</f>
        <v>0</v>
      </c>
      <c r="F158" s="262">
        <f t="shared" si="34"/>
        <v>0</v>
      </c>
      <c r="G158" s="263">
        <f t="shared" si="34"/>
        <v>0</v>
      </c>
      <c r="H158" s="331">
        <f t="shared" si="34"/>
        <v>0</v>
      </c>
      <c r="I158" s="262">
        <f t="shared" si="34"/>
        <v>0</v>
      </c>
      <c r="J158" s="262">
        <f t="shared" si="34"/>
        <v>0</v>
      </c>
      <c r="K158" s="262">
        <f t="shared" si="34"/>
        <v>0</v>
      </c>
      <c r="L158" s="263">
        <f t="shared" si="34"/>
        <v>0</v>
      </c>
      <c r="M158" s="3"/>
    </row>
    <row r="159" spans="1:13" ht="15.75" x14ac:dyDescent="0.25">
      <c r="A159" s="359" t="s">
        <v>298</v>
      </c>
      <c r="B159" s="360"/>
      <c r="C159" s="360"/>
      <c r="D159" s="361"/>
      <c r="E159" s="332">
        <v>0</v>
      </c>
      <c r="F159" s="366" t="s">
        <v>310</v>
      </c>
      <c r="G159" s="366"/>
      <c r="H159" s="366"/>
      <c r="I159" s="366"/>
      <c r="J159" s="366"/>
      <c r="K159" s="366"/>
      <c r="L159" s="367"/>
      <c r="M159" s="2"/>
    </row>
    <row r="160" spans="1:13" ht="24.6" customHeight="1" x14ac:dyDescent="0.25">
      <c r="A160" s="363" t="s">
        <v>299</v>
      </c>
      <c r="B160" s="364"/>
      <c r="C160" s="364"/>
      <c r="D160" s="365"/>
      <c r="E160" s="333">
        <v>0</v>
      </c>
      <c r="F160" s="368"/>
      <c r="G160" s="368"/>
      <c r="H160" s="368"/>
      <c r="I160" s="368"/>
      <c r="J160" s="368"/>
      <c r="K160" s="368"/>
      <c r="L160" s="369"/>
      <c r="M160" s="2"/>
    </row>
    <row r="162" spans="1:1" x14ac:dyDescent="0.2">
      <c r="A162" s="341">
        <f>'Cover Page'!A1</f>
        <v>2022</v>
      </c>
    </row>
  </sheetData>
  <mergeCells count="4">
    <mergeCell ref="A159:D159"/>
    <mergeCell ref="D3:H3"/>
    <mergeCell ref="A160:D160"/>
    <mergeCell ref="F159:L160"/>
  </mergeCells>
  <phoneticPr fontId="0" type="noConversion"/>
  <pageMargins left="0.25" right="0.25" top="1" bottom="1" header="0.5" footer="0.5"/>
  <pageSetup scale="43" firstPageNumber="3" orientation="landscape" useFirstPageNumber="1" r:id="rId1"/>
  <headerFooter alignWithMargins="0">
    <oddFooter>&amp;LOPUC 2015 Form I rev. 20160907&amp;C&amp;P&amp;R&amp;"Arial,Bold"&amp;20CONFIDENTIAL</oddFooter>
  </headerFooter>
  <rowBreaks count="4" manualBreakCount="4">
    <brk id="51" max="11" man="1"/>
    <brk id="68" max="11" man="1"/>
    <brk id="98" max="11" man="1"/>
    <brk id="134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I62"/>
  <sheetViews>
    <sheetView view="pageBreakPreview" zoomScale="75" zoomScaleNormal="75" zoomScaleSheetLayoutView="75" workbookViewId="0"/>
  </sheetViews>
  <sheetFormatPr defaultRowHeight="15" x14ac:dyDescent="0.2"/>
  <cols>
    <col min="1" max="1" width="38.5546875" customWidth="1"/>
    <col min="2" max="2" width="7" style="123" customWidth="1"/>
    <col min="3" max="3" width="6.44140625" customWidth="1"/>
    <col min="4" max="4" width="13.109375" customWidth="1"/>
    <col min="5" max="5" width="16.88671875" customWidth="1"/>
    <col min="6" max="7" width="14.109375" customWidth="1"/>
    <col min="8" max="8" width="17" customWidth="1"/>
    <col min="9" max="9" width="5.109375" customWidth="1"/>
    <col min="10" max="10" width="4.109375" customWidth="1"/>
  </cols>
  <sheetData>
    <row r="1" spans="1:9" ht="16.5" thickBot="1" x14ac:dyDescent="0.3">
      <c r="A1" s="41" t="str">
        <f>'2022 Form I pg 3-7'!A1</f>
        <v>2022 FORM I INPUT</v>
      </c>
      <c r="B1" s="124"/>
      <c r="C1" s="95"/>
      <c r="D1" s="299"/>
      <c r="E1" s="34"/>
      <c r="F1" s="95"/>
      <c r="G1" s="95"/>
      <c r="H1" s="96"/>
      <c r="I1" s="27"/>
    </row>
    <row r="2" spans="1:9" ht="15.75" x14ac:dyDescent="0.25">
      <c r="A2" s="343"/>
      <c r="B2" s="362" t="str">
        <f>CONCATENATE("For The Year Ending: December 31, ",'Cover Page'!A1)</f>
        <v>For The Year Ending: December 31, 2022</v>
      </c>
      <c r="C2" s="362"/>
      <c r="D2" s="362"/>
      <c r="E2" s="362"/>
      <c r="F2" s="33" t="s">
        <v>0</v>
      </c>
      <c r="G2" s="66"/>
      <c r="H2" s="97"/>
      <c r="I2" s="27"/>
    </row>
    <row r="3" spans="1:9" ht="16.5" thickBot="1" x14ac:dyDescent="0.3">
      <c r="A3" s="98" t="str">
        <f>'2022 Form I pg 1&amp;2'!A3</f>
        <v xml:space="preserve">COMPANY NAME: </v>
      </c>
      <c r="B3" s="125"/>
      <c r="C3" s="2"/>
      <c r="D3" s="2"/>
      <c r="F3" s="2"/>
      <c r="G3" s="2"/>
      <c r="H3" s="99"/>
      <c r="I3" s="28"/>
    </row>
    <row r="4" spans="1:9" ht="16.5" thickBot="1" x14ac:dyDescent="0.3">
      <c r="A4" s="150" t="str">
        <f>'2022 Form I pg 3-7'!A4</f>
        <v xml:space="preserve">COMPANY NAME </v>
      </c>
      <c r="B4" s="126"/>
      <c r="C4" s="100"/>
      <c r="D4" s="40" t="s">
        <v>1</v>
      </c>
      <c r="E4" s="101"/>
      <c r="F4" s="101" t="s">
        <v>174</v>
      </c>
      <c r="G4" s="101" t="s">
        <v>175</v>
      </c>
      <c r="H4" s="102"/>
      <c r="I4" s="29"/>
    </row>
    <row r="5" spans="1:9" ht="15.75" x14ac:dyDescent="0.25">
      <c r="A5" s="103"/>
      <c r="B5" s="127"/>
      <c r="C5" s="103"/>
      <c r="D5" s="43" t="s">
        <v>4</v>
      </c>
      <c r="E5" s="104"/>
      <c r="F5" s="95"/>
      <c r="G5" s="95"/>
      <c r="H5" s="96"/>
      <c r="I5" s="28"/>
    </row>
    <row r="6" spans="1:9" ht="15.75" x14ac:dyDescent="0.25">
      <c r="A6" s="43" t="s">
        <v>14</v>
      </c>
      <c r="B6" s="128" t="s">
        <v>8</v>
      </c>
      <c r="C6" s="43" t="s">
        <v>9</v>
      </c>
      <c r="D6" s="43" t="s">
        <v>10</v>
      </c>
      <c r="E6" s="29" t="s">
        <v>176</v>
      </c>
      <c r="F6" s="8"/>
      <c r="G6" s="1"/>
      <c r="H6" s="39"/>
      <c r="I6" s="28"/>
    </row>
    <row r="7" spans="1:9" ht="16.5" thickBot="1" x14ac:dyDescent="0.3">
      <c r="A7" s="105"/>
      <c r="B7" s="129" t="s">
        <v>15</v>
      </c>
      <c r="C7" s="46" t="s">
        <v>15</v>
      </c>
      <c r="D7" s="46" t="s">
        <v>16</v>
      </c>
      <c r="E7" s="106" t="s">
        <v>177</v>
      </c>
      <c r="F7" s="47" t="s">
        <v>177</v>
      </c>
      <c r="G7" s="47" t="s">
        <v>178</v>
      </c>
      <c r="H7" s="48" t="s">
        <v>179</v>
      </c>
      <c r="I7" s="28"/>
    </row>
    <row r="8" spans="1:9" ht="18.75" thickBot="1" x14ac:dyDescent="0.3">
      <c r="A8" s="107" t="s">
        <v>180</v>
      </c>
      <c r="B8" s="143" t="s">
        <v>283</v>
      </c>
      <c r="C8" s="108"/>
      <c r="D8" s="100"/>
      <c r="E8" s="109"/>
      <c r="F8" s="95"/>
      <c r="G8" s="95"/>
      <c r="H8" s="96"/>
      <c r="I8" s="2"/>
    </row>
    <row r="9" spans="1:9" ht="15.75" x14ac:dyDescent="0.25">
      <c r="A9" s="100" t="s">
        <v>181</v>
      </c>
      <c r="B9" s="144"/>
      <c r="C9" s="110"/>
      <c r="D9" s="103"/>
      <c r="E9" s="111"/>
      <c r="F9" s="2"/>
      <c r="G9" s="2"/>
      <c r="H9" s="230"/>
      <c r="I9" s="2"/>
    </row>
    <row r="10" spans="1:9" ht="15.75" x14ac:dyDescent="0.25">
      <c r="A10" s="112" t="s">
        <v>216</v>
      </c>
      <c r="B10" s="145"/>
      <c r="C10" s="113">
        <v>1</v>
      </c>
      <c r="D10" s="236">
        <f t="shared" ref="D10:D31" si="0">SUM(E10:H10)</f>
        <v>0</v>
      </c>
      <c r="E10" s="31">
        <v>0</v>
      </c>
      <c r="F10" s="31">
        <v>0</v>
      </c>
      <c r="G10" s="31">
        <v>0</v>
      </c>
      <c r="H10" s="231">
        <v>0</v>
      </c>
      <c r="I10" s="2"/>
    </row>
    <row r="11" spans="1:9" ht="15.75" x14ac:dyDescent="0.25">
      <c r="A11" s="114" t="s">
        <v>217</v>
      </c>
      <c r="B11" s="145"/>
      <c r="C11" s="113">
        <v>2</v>
      </c>
      <c r="D11" s="237">
        <f t="shared" si="0"/>
        <v>0</v>
      </c>
      <c r="E11" s="222">
        <v>0</v>
      </c>
      <c r="F11" s="222">
        <v>0</v>
      </c>
      <c r="G11" s="222">
        <v>0</v>
      </c>
      <c r="H11" s="232">
        <v>0</v>
      </c>
      <c r="I11" s="22"/>
    </row>
    <row r="12" spans="1:9" ht="15.75" x14ac:dyDescent="0.25">
      <c r="A12" s="112" t="s">
        <v>305</v>
      </c>
      <c r="B12" s="146"/>
      <c r="C12" s="113">
        <v>3</v>
      </c>
      <c r="D12" s="238">
        <f t="shared" si="0"/>
        <v>0</v>
      </c>
      <c r="E12" s="222">
        <v>0</v>
      </c>
      <c r="F12" s="222">
        <v>0</v>
      </c>
      <c r="G12" s="295">
        <f>0</f>
        <v>0</v>
      </c>
      <c r="H12" s="232">
        <v>0</v>
      </c>
      <c r="I12" s="1"/>
    </row>
    <row r="13" spans="1:9" ht="15.75" x14ac:dyDescent="0.25">
      <c r="A13" s="112" t="s">
        <v>306</v>
      </c>
      <c r="B13" s="146"/>
      <c r="C13" s="113">
        <v>4</v>
      </c>
      <c r="D13" s="238">
        <f t="shared" si="0"/>
        <v>0</v>
      </c>
      <c r="E13" s="222">
        <v>0</v>
      </c>
      <c r="F13" s="222">
        <v>0</v>
      </c>
      <c r="G13" s="295">
        <f>0</f>
        <v>0</v>
      </c>
      <c r="H13" s="232">
        <v>0</v>
      </c>
      <c r="I13" s="1"/>
    </row>
    <row r="14" spans="1:9" ht="15.75" x14ac:dyDescent="0.25">
      <c r="A14" s="112" t="s">
        <v>218</v>
      </c>
      <c r="B14" s="146" t="s">
        <v>284</v>
      </c>
      <c r="C14" s="113">
        <v>5</v>
      </c>
      <c r="D14" s="238">
        <f t="shared" si="0"/>
        <v>0</v>
      </c>
      <c r="E14" s="222">
        <v>0</v>
      </c>
      <c r="F14" s="222">
        <v>0</v>
      </c>
      <c r="G14" s="295">
        <f>0</f>
        <v>0</v>
      </c>
      <c r="H14" s="232">
        <v>0</v>
      </c>
      <c r="I14" s="22"/>
    </row>
    <row r="15" spans="1:9" ht="15.75" x14ac:dyDescent="0.25">
      <c r="A15" s="112" t="s">
        <v>219</v>
      </c>
      <c r="B15" s="147"/>
      <c r="C15" s="113">
        <v>6</v>
      </c>
      <c r="D15" s="237">
        <f t="shared" si="0"/>
        <v>0</v>
      </c>
      <c r="E15" s="222">
        <v>0</v>
      </c>
      <c r="F15" s="222">
        <v>0</v>
      </c>
      <c r="G15" s="222">
        <v>0</v>
      </c>
      <c r="H15" s="232">
        <v>0</v>
      </c>
      <c r="I15" s="1"/>
    </row>
    <row r="16" spans="1:9" ht="15.75" x14ac:dyDescent="0.25">
      <c r="A16" s="112" t="s">
        <v>220</v>
      </c>
      <c r="B16" s="147"/>
      <c r="C16" s="113">
        <v>7</v>
      </c>
      <c r="D16" s="238">
        <f t="shared" si="0"/>
        <v>0</v>
      </c>
      <c r="E16" s="222">
        <v>0</v>
      </c>
      <c r="F16" s="222">
        <v>0</v>
      </c>
      <c r="G16" s="222">
        <v>0</v>
      </c>
      <c r="H16" s="232">
        <v>0</v>
      </c>
      <c r="I16" s="1"/>
    </row>
    <row r="17" spans="1:9" ht="15.75" x14ac:dyDescent="0.25">
      <c r="A17" s="112" t="s">
        <v>221</v>
      </c>
      <c r="B17" s="146" t="s">
        <v>285</v>
      </c>
      <c r="C17" s="113">
        <v>8</v>
      </c>
      <c r="D17" s="236">
        <f t="shared" si="0"/>
        <v>0</v>
      </c>
      <c r="E17" s="31">
        <v>0</v>
      </c>
      <c r="F17" s="31">
        <v>0</v>
      </c>
      <c r="G17" s="31">
        <v>0</v>
      </c>
      <c r="H17" s="231">
        <v>0</v>
      </c>
      <c r="I17" s="1"/>
    </row>
    <row r="18" spans="1:9" ht="15.75" x14ac:dyDescent="0.25">
      <c r="A18" s="114" t="s">
        <v>222</v>
      </c>
      <c r="B18" s="146"/>
      <c r="C18" s="113">
        <v>9</v>
      </c>
      <c r="D18" s="238">
        <f t="shared" si="0"/>
        <v>0</v>
      </c>
      <c r="E18" s="222">
        <v>0</v>
      </c>
      <c r="F18" s="222">
        <v>0</v>
      </c>
      <c r="G18" s="222">
        <v>0</v>
      </c>
      <c r="H18" s="232">
        <v>0</v>
      </c>
      <c r="I18" s="22"/>
    </row>
    <row r="19" spans="1:9" ht="15.75" x14ac:dyDescent="0.25">
      <c r="A19" s="114" t="s">
        <v>223</v>
      </c>
      <c r="B19" s="146"/>
      <c r="C19" s="113">
        <v>10</v>
      </c>
      <c r="D19" s="238">
        <f t="shared" si="0"/>
        <v>0</v>
      </c>
      <c r="E19" s="222">
        <v>0</v>
      </c>
      <c r="F19" s="222">
        <v>0</v>
      </c>
      <c r="G19" s="222">
        <v>0</v>
      </c>
      <c r="H19" s="232">
        <v>0</v>
      </c>
      <c r="I19" s="22"/>
    </row>
    <row r="20" spans="1:9" ht="15.75" x14ac:dyDescent="0.25">
      <c r="A20" s="112" t="s">
        <v>224</v>
      </c>
      <c r="B20" s="146" t="s">
        <v>272</v>
      </c>
      <c r="C20" s="113">
        <v>11</v>
      </c>
      <c r="D20" s="236">
        <f t="shared" si="0"/>
        <v>0</v>
      </c>
      <c r="E20" s="31">
        <v>0</v>
      </c>
      <c r="F20" s="31">
        <v>0</v>
      </c>
      <c r="G20" s="31">
        <v>0</v>
      </c>
      <c r="H20" s="231">
        <v>0</v>
      </c>
      <c r="I20" s="1"/>
    </row>
    <row r="21" spans="1:9" ht="15.75" x14ac:dyDescent="0.25">
      <c r="A21" s="114" t="s">
        <v>225</v>
      </c>
      <c r="B21" s="146"/>
      <c r="C21" s="113">
        <v>12</v>
      </c>
      <c r="D21" s="238">
        <f t="shared" si="0"/>
        <v>0</v>
      </c>
      <c r="E21" s="222">
        <v>0</v>
      </c>
      <c r="F21" s="222">
        <v>0</v>
      </c>
      <c r="G21" s="222">
        <v>0</v>
      </c>
      <c r="H21" s="232">
        <v>0</v>
      </c>
      <c r="I21" s="79"/>
    </row>
    <row r="22" spans="1:9" ht="15.75" x14ac:dyDescent="0.25">
      <c r="A22" s="112" t="s">
        <v>226</v>
      </c>
      <c r="B22" s="146" t="s">
        <v>273</v>
      </c>
      <c r="C22" s="113">
        <v>13</v>
      </c>
      <c r="D22" s="236">
        <f t="shared" si="0"/>
        <v>0</v>
      </c>
      <c r="E22" s="31">
        <v>0</v>
      </c>
      <c r="F22" s="31">
        <v>0</v>
      </c>
      <c r="G22" s="31">
        <v>0</v>
      </c>
      <c r="H22" s="231">
        <v>0</v>
      </c>
      <c r="I22" s="1"/>
    </row>
    <row r="23" spans="1:9" ht="15.75" x14ac:dyDescent="0.25">
      <c r="A23" s="114" t="s">
        <v>227</v>
      </c>
      <c r="B23" s="146"/>
      <c r="C23" s="113">
        <v>14</v>
      </c>
      <c r="D23" s="238">
        <f t="shared" si="0"/>
        <v>0</v>
      </c>
      <c r="E23" s="222">
        <v>0</v>
      </c>
      <c r="F23" s="222">
        <v>0</v>
      </c>
      <c r="G23" s="222">
        <v>0</v>
      </c>
      <c r="H23" s="232">
        <v>0</v>
      </c>
      <c r="I23" s="22"/>
    </row>
    <row r="24" spans="1:9" ht="15.75" x14ac:dyDescent="0.25">
      <c r="A24" s="112" t="s">
        <v>228</v>
      </c>
      <c r="B24" s="146" t="s">
        <v>274</v>
      </c>
      <c r="C24" s="113">
        <v>15</v>
      </c>
      <c r="D24" s="236">
        <f t="shared" si="0"/>
        <v>0</v>
      </c>
      <c r="E24" s="31">
        <v>0</v>
      </c>
      <c r="F24" s="31">
        <v>0</v>
      </c>
      <c r="G24" s="31">
        <v>0</v>
      </c>
      <c r="H24" s="231">
        <v>0</v>
      </c>
      <c r="I24" s="1"/>
    </row>
    <row r="25" spans="1:9" ht="15.75" x14ac:dyDescent="0.25">
      <c r="A25" s="115" t="s">
        <v>229</v>
      </c>
      <c r="B25" s="146"/>
      <c r="C25" s="113">
        <v>16</v>
      </c>
      <c r="D25" s="238">
        <f t="shared" si="0"/>
        <v>0</v>
      </c>
      <c r="E25" s="222">
        <v>0</v>
      </c>
      <c r="F25" s="222">
        <v>0</v>
      </c>
      <c r="G25" s="222">
        <v>0</v>
      </c>
      <c r="H25" s="232">
        <v>0</v>
      </c>
      <c r="I25" s="22"/>
    </row>
    <row r="26" spans="1:9" ht="15.75" x14ac:dyDescent="0.25">
      <c r="A26" s="112" t="s">
        <v>230</v>
      </c>
      <c r="B26" s="146" t="s">
        <v>275</v>
      </c>
      <c r="C26" s="113">
        <v>17</v>
      </c>
      <c r="D26" s="236">
        <f t="shared" si="0"/>
        <v>0</v>
      </c>
      <c r="E26" s="31">
        <v>0</v>
      </c>
      <c r="F26" s="31">
        <v>0</v>
      </c>
      <c r="G26" s="31">
        <v>0</v>
      </c>
      <c r="H26" s="231">
        <v>0</v>
      </c>
      <c r="I26" s="1"/>
    </row>
    <row r="27" spans="1:9" ht="15.75" x14ac:dyDescent="0.25">
      <c r="A27" s="114" t="s">
        <v>231</v>
      </c>
      <c r="B27" s="146"/>
      <c r="C27" s="113">
        <v>18</v>
      </c>
      <c r="D27" s="238">
        <f t="shared" si="0"/>
        <v>0</v>
      </c>
      <c r="E27" s="222">
        <v>0</v>
      </c>
      <c r="F27" s="222">
        <v>0</v>
      </c>
      <c r="G27" s="222">
        <v>0</v>
      </c>
      <c r="H27" s="232">
        <v>0</v>
      </c>
      <c r="I27" s="22"/>
    </row>
    <row r="28" spans="1:9" ht="15.75" x14ac:dyDescent="0.25">
      <c r="A28" s="112" t="s">
        <v>232</v>
      </c>
      <c r="B28" s="147"/>
      <c r="C28" s="113">
        <v>19</v>
      </c>
      <c r="D28" s="236">
        <f t="shared" si="0"/>
        <v>0</v>
      </c>
      <c r="E28" s="31">
        <v>0</v>
      </c>
      <c r="F28" s="31">
        <v>0</v>
      </c>
      <c r="G28" s="31">
        <v>0</v>
      </c>
      <c r="H28" s="231">
        <v>0</v>
      </c>
      <c r="I28" s="1"/>
    </row>
    <row r="29" spans="1:9" ht="15.75" x14ac:dyDescent="0.25">
      <c r="A29" s="114" t="s">
        <v>233</v>
      </c>
      <c r="B29" s="147"/>
      <c r="C29" s="113">
        <v>20</v>
      </c>
      <c r="D29" s="238">
        <f t="shared" si="0"/>
        <v>0</v>
      </c>
      <c r="E29" s="222">
        <v>0</v>
      </c>
      <c r="F29" s="222">
        <v>0</v>
      </c>
      <c r="G29" s="222">
        <v>0</v>
      </c>
      <c r="H29" s="232">
        <v>0</v>
      </c>
      <c r="I29" s="22"/>
    </row>
    <row r="30" spans="1:9" ht="15.75" x14ac:dyDescent="0.25">
      <c r="A30" s="112" t="s">
        <v>234</v>
      </c>
      <c r="B30" s="147"/>
      <c r="C30" s="113">
        <v>21</v>
      </c>
      <c r="D30" s="236">
        <f t="shared" si="0"/>
        <v>0</v>
      </c>
      <c r="E30" s="31">
        <v>0</v>
      </c>
      <c r="F30" s="31">
        <v>0</v>
      </c>
      <c r="G30" s="31">
        <v>0</v>
      </c>
      <c r="H30" s="231">
        <v>0</v>
      </c>
      <c r="I30" s="1"/>
    </row>
    <row r="31" spans="1:9" ht="15.75" x14ac:dyDescent="0.25">
      <c r="A31" s="114" t="s">
        <v>235</v>
      </c>
      <c r="B31" s="147"/>
      <c r="C31" s="113">
        <v>22</v>
      </c>
      <c r="D31" s="238">
        <f t="shared" si="0"/>
        <v>0</v>
      </c>
      <c r="E31" s="222">
        <v>0</v>
      </c>
      <c r="F31" s="222">
        <v>0</v>
      </c>
      <c r="G31" s="222">
        <v>0</v>
      </c>
      <c r="H31" s="232">
        <v>0</v>
      </c>
      <c r="I31" s="22"/>
    </row>
    <row r="32" spans="1:9" ht="15.75" x14ac:dyDescent="0.25">
      <c r="A32" s="103" t="s">
        <v>183</v>
      </c>
      <c r="B32" s="147"/>
      <c r="C32" s="110"/>
      <c r="D32" s="239"/>
      <c r="E32" s="116"/>
      <c r="F32" s="116"/>
      <c r="G32" s="116"/>
      <c r="H32" s="233"/>
      <c r="I32" s="1"/>
    </row>
    <row r="33" spans="1:9" ht="15.75" x14ac:dyDescent="0.25">
      <c r="A33" s="110" t="s">
        <v>236</v>
      </c>
      <c r="B33" s="146" t="s">
        <v>276</v>
      </c>
      <c r="C33" s="113">
        <v>23</v>
      </c>
      <c r="D33" s="236">
        <f t="shared" ref="D33:D38" si="1">SUM(E33:H33)</f>
        <v>0</v>
      </c>
      <c r="E33" s="31">
        <v>0</v>
      </c>
      <c r="F33" s="31">
        <v>0</v>
      </c>
      <c r="G33" s="31">
        <v>0</v>
      </c>
      <c r="H33" s="231">
        <v>0</v>
      </c>
      <c r="I33" s="1"/>
    </row>
    <row r="34" spans="1:9" ht="15.75" x14ac:dyDescent="0.25">
      <c r="A34" s="117" t="s">
        <v>237</v>
      </c>
      <c r="B34" s="146"/>
      <c r="C34" s="113">
        <v>24</v>
      </c>
      <c r="D34" s="238">
        <f t="shared" si="1"/>
        <v>0</v>
      </c>
      <c r="E34" s="222">
        <v>0</v>
      </c>
      <c r="F34" s="222">
        <v>0</v>
      </c>
      <c r="G34" s="222">
        <v>0</v>
      </c>
      <c r="H34" s="232">
        <v>0</v>
      </c>
      <c r="I34" s="22"/>
    </row>
    <row r="35" spans="1:9" ht="15.75" x14ac:dyDescent="0.25">
      <c r="A35" s="110" t="s">
        <v>238</v>
      </c>
      <c r="B35" s="146" t="s">
        <v>276</v>
      </c>
      <c r="C35" s="113">
        <v>25</v>
      </c>
      <c r="D35" s="236">
        <f t="shared" si="1"/>
        <v>0</v>
      </c>
      <c r="E35" s="31">
        <v>0</v>
      </c>
      <c r="F35" s="31">
        <v>0</v>
      </c>
      <c r="G35" s="31">
        <v>0</v>
      </c>
      <c r="H35" s="231">
        <v>0</v>
      </c>
      <c r="I35" s="1"/>
    </row>
    <row r="36" spans="1:9" ht="15.75" x14ac:dyDescent="0.25">
      <c r="A36" s="117" t="s">
        <v>239</v>
      </c>
      <c r="B36" s="146"/>
      <c r="C36" s="113">
        <v>26</v>
      </c>
      <c r="D36" s="238">
        <f t="shared" si="1"/>
        <v>0</v>
      </c>
      <c r="E36" s="222">
        <v>0</v>
      </c>
      <c r="F36" s="222">
        <v>0</v>
      </c>
      <c r="G36" s="222">
        <v>0</v>
      </c>
      <c r="H36" s="232">
        <v>0</v>
      </c>
      <c r="I36" s="22"/>
    </row>
    <row r="37" spans="1:9" ht="15.75" x14ac:dyDescent="0.25">
      <c r="A37" s="110" t="s">
        <v>240</v>
      </c>
      <c r="B37" s="146" t="s">
        <v>276</v>
      </c>
      <c r="C37" s="113">
        <v>27</v>
      </c>
      <c r="D37" s="236">
        <f t="shared" si="1"/>
        <v>0</v>
      </c>
      <c r="E37" s="31">
        <v>0</v>
      </c>
      <c r="F37" s="31">
        <v>0</v>
      </c>
      <c r="G37" s="31">
        <v>0</v>
      </c>
      <c r="H37" s="231">
        <v>0</v>
      </c>
      <c r="I37" s="1"/>
    </row>
    <row r="38" spans="1:9" ht="15.75" x14ac:dyDescent="0.25">
      <c r="A38" s="117" t="s">
        <v>241</v>
      </c>
      <c r="B38" s="146"/>
      <c r="C38" s="113">
        <v>28</v>
      </c>
      <c r="D38" s="238">
        <f t="shared" si="1"/>
        <v>0</v>
      </c>
      <c r="E38" s="222">
        <v>0</v>
      </c>
      <c r="F38" s="222">
        <v>0</v>
      </c>
      <c r="G38" s="222">
        <v>0</v>
      </c>
      <c r="H38" s="232">
        <v>0</v>
      </c>
      <c r="I38" s="22"/>
    </row>
    <row r="39" spans="1:9" ht="15.75" x14ac:dyDescent="0.25">
      <c r="A39" s="103" t="s">
        <v>184</v>
      </c>
      <c r="B39" s="147"/>
      <c r="C39" s="110"/>
      <c r="D39" s="240"/>
      <c r="E39" s="118"/>
      <c r="F39" s="118"/>
      <c r="G39" s="118"/>
      <c r="H39" s="234"/>
      <c r="I39" s="1"/>
    </row>
    <row r="40" spans="1:9" ht="15.75" x14ac:dyDescent="0.25">
      <c r="A40" s="110" t="s">
        <v>242</v>
      </c>
      <c r="B40" s="146" t="s">
        <v>277</v>
      </c>
      <c r="C40" s="113">
        <v>29</v>
      </c>
      <c r="D40" s="236">
        <f>SUM(E40:H40)</f>
        <v>0</v>
      </c>
      <c r="E40" s="31">
        <v>0</v>
      </c>
      <c r="F40" s="31">
        <v>0</v>
      </c>
      <c r="G40" s="31">
        <v>0</v>
      </c>
      <c r="H40" s="231">
        <v>0</v>
      </c>
      <c r="I40" s="1"/>
    </row>
    <row r="41" spans="1:9" ht="15.75" x14ac:dyDescent="0.25">
      <c r="A41" s="117" t="s">
        <v>243</v>
      </c>
      <c r="B41" s="146"/>
      <c r="C41" s="113">
        <v>30</v>
      </c>
      <c r="D41" s="238">
        <f>SUM(E41:H41)</f>
        <v>0</v>
      </c>
      <c r="E41" s="222">
        <v>0</v>
      </c>
      <c r="F41" s="222">
        <v>0</v>
      </c>
      <c r="G41" s="222">
        <v>0</v>
      </c>
      <c r="H41" s="232">
        <v>0</v>
      </c>
      <c r="I41" s="22"/>
    </row>
    <row r="42" spans="1:9" ht="15.75" x14ac:dyDescent="0.25">
      <c r="A42" s="110" t="s">
        <v>244</v>
      </c>
      <c r="B42" s="146" t="s">
        <v>277</v>
      </c>
      <c r="C42" s="113">
        <v>31</v>
      </c>
      <c r="D42" s="236">
        <f>SUM(E42:H42)</f>
        <v>0</v>
      </c>
      <c r="E42" s="31">
        <v>0</v>
      </c>
      <c r="F42" s="31">
        <v>0</v>
      </c>
      <c r="G42" s="31">
        <v>0</v>
      </c>
      <c r="H42" s="231">
        <v>0</v>
      </c>
      <c r="I42" s="1"/>
    </row>
    <row r="43" spans="1:9" ht="15.75" x14ac:dyDescent="0.25">
      <c r="A43" s="117" t="s">
        <v>245</v>
      </c>
      <c r="B43" s="146"/>
      <c r="C43" s="113">
        <v>32</v>
      </c>
      <c r="D43" s="238">
        <f>SUM(E43:H43)</f>
        <v>0</v>
      </c>
      <c r="E43" s="222">
        <v>0</v>
      </c>
      <c r="F43" s="222">
        <v>0</v>
      </c>
      <c r="G43" s="222">
        <v>0</v>
      </c>
      <c r="H43" s="232">
        <v>0</v>
      </c>
      <c r="I43" s="22"/>
    </row>
    <row r="44" spans="1:9" ht="15.75" x14ac:dyDescent="0.25">
      <c r="A44" s="103" t="s">
        <v>185</v>
      </c>
      <c r="B44" s="147"/>
      <c r="C44" s="110"/>
      <c r="D44" s="240"/>
      <c r="E44" s="118"/>
      <c r="F44" s="118"/>
      <c r="G44" s="118"/>
      <c r="H44" s="234"/>
      <c r="I44" s="1"/>
    </row>
    <row r="45" spans="1:9" ht="15.75" x14ac:dyDescent="0.25">
      <c r="A45" s="110" t="s">
        <v>246</v>
      </c>
      <c r="B45" s="146" t="s">
        <v>278</v>
      </c>
      <c r="C45" s="113">
        <v>33</v>
      </c>
      <c r="D45" s="236">
        <f t="shared" ref="D45:D51" si="2">SUM(E45:H45)</f>
        <v>0</v>
      </c>
      <c r="E45" s="31">
        <v>0</v>
      </c>
      <c r="F45" s="31">
        <v>0</v>
      </c>
      <c r="G45" s="31">
        <v>0</v>
      </c>
      <c r="H45" s="231">
        <v>0</v>
      </c>
      <c r="I45" s="1"/>
    </row>
    <row r="46" spans="1:9" ht="15.75" x14ac:dyDescent="0.25">
      <c r="A46" s="117" t="s">
        <v>195</v>
      </c>
      <c r="B46" s="146"/>
      <c r="C46" s="113">
        <v>34</v>
      </c>
      <c r="D46" s="238">
        <f t="shared" si="2"/>
        <v>0</v>
      </c>
      <c r="E46" s="222">
        <v>0</v>
      </c>
      <c r="F46" s="222">
        <v>0</v>
      </c>
      <c r="G46" s="222">
        <v>0</v>
      </c>
      <c r="H46" s="232">
        <v>0</v>
      </c>
      <c r="I46" s="22"/>
    </row>
    <row r="47" spans="1:9" ht="15.75" x14ac:dyDescent="0.25">
      <c r="A47" s="110" t="s">
        <v>247</v>
      </c>
      <c r="B47" s="146" t="s">
        <v>278</v>
      </c>
      <c r="C47" s="113">
        <v>35</v>
      </c>
      <c r="D47" s="236">
        <f t="shared" si="2"/>
        <v>0</v>
      </c>
      <c r="E47" s="31">
        <v>0</v>
      </c>
      <c r="F47" s="31">
        <v>0</v>
      </c>
      <c r="G47" s="31">
        <v>0</v>
      </c>
      <c r="H47" s="231">
        <v>0</v>
      </c>
      <c r="I47" s="1"/>
    </row>
    <row r="48" spans="1:9" ht="15.75" x14ac:dyDescent="0.25">
      <c r="A48" s="117" t="s">
        <v>194</v>
      </c>
      <c r="B48" s="146"/>
      <c r="C48" s="113">
        <v>36</v>
      </c>
      <c r="D48" s="238">
        <f t="shared" si="2"/>
        <v>0</v>
      </c>
      <c r="E48" s="222">
        <v>0</v>
      </c>
      <c r="F48" s="222">
        <v>0</v>
      </c>
      <c r="G48" s="222">
        <v>0</v>
      </c>
      <c r="H48" s="232">
        <v>0</v>
      </c>
      <c r="I48" s="22"/>
    </row>
    <row r="49" spans="1:9" ht="15.75" x14ac:dyDescent="0.25">
      <c r="A49" s="110" t="s">
        <v>248</v>
      </c>
      <c r="B49" s="146" t="s">
        <v>279</v>
      </c>
      <c r="C49" s="113">
        <v>37</v>
      </c>
      <c r="D49" s="236">
        <f t="shared" si="2"/>
        <v>0</v>
      </c>
      <c r="E49" s="31">
        <v>0</v>
      </c>
      <c r="F49" s="31">
        <v>0</v>
      </c>
      <c r="G49" s="31">
        <v>0</v>
      </c>
      <c r="H49" s="231">
        <v>0</v>
      </c>
      <c r="I49" s="1"/>
    </row>
    <row r="50" spans="1:9" ht="15.75" x14ac:dyDescent="0.25">
      <c r="A50" s="117" t="s">
        <v>193</v>
      </c>
      <c r="B50" s="146"/>
      <c r="C50" s="113">
        <v>38</v>
      </c>
      <c r="D50" s="238">
        <f t="shared" si="2"/>
        <v>0</v>
      </c>
      <c r="E50" s="222">
        <v>0</v>
      </c>
      <c r="F50" s="222">
        <v>0</v>
      </c>
      <c r="G50" s="222">
        <v>0</v>
      </c>
      <c r="H50" s="232">
        <v>0</v>
      </c>
      <c r="I50" s="22"/>
    </row>
    <row r="51" spans="1:9" ht="15.75" x14ac:dyDescent="0.25">
      <c r="A51" s="110" t="s">
        <v>249</v>
      </c>
      <c r="B51" s="146"/>
      <c r="C51" s="113">
        <v>39</v>
      </c>
      <c r="D51" s="236">
        <f t="shared" si="2"/>
        <v>0</v>
      </c>
      <c r="E51" s="31">
        <v>0</v>
      </c>
      <c r="F51" s="31">
        <v>0</v>
      </c>
      <c r="G51" s="31">
        <v>0</v>
      </c>
      <c r="H51" s="231">
        <v>0</v>
      </c>
      <c r="I51" s="5"/>
    </row>
    <row r="52" spans="1:9" ht="15.75" x14ac:dyDescent="0.25">
      <c r="A52" s="110" t="s">
        <v>250</v>
      </c>
      <c r="B52" s="146" t="s">
        <v>280</v>
      </c>
      <c r="C52" s="113">
        <v>40</v>
      </c>
      <c r="D52" s="241">
        <f>SUM(E52:H53)</f>
        <v>0</v>
      </c>
      <c r="E52" s="222">
        <v>0</v>
      </c>
      <c r="F52" s="222">
        <v>0</v>
      </c>
      <c r="G52" s="222">
        <v>0</v>
      </c>
      <c r="H52" s="232">
        <v>0</v>
      </c>
      <c r="I52" s="5"/>
    </row>
    <row r="53" spans="1:9" ht="15.75" x14ac:dyDescent="0.25">
      <c r="A53" s="110" t="s">
        <v>251</v>
      </c>
      <c r="B53" s="146" t="s">
        <v>280</v>
      </c>
      <c r="C53" s="113">
        <v>41</v>
      </c>
      <c r="D53" s="241"/>
      <c r="E53" s="222">
        <v>0</v>
      </c>
      <c r="F53" s="222">
        <v>0</v>
      </c>
      <c r="G53" s="222">
        <v>0</v>
      </c>
      <c r="H53" s="232">
        <v>0</v>
      </c>
      <c r="I53" s="8"/>
    </row>
    <row r="54" spans="1:9" ht="15.75" x14ac:dyDescent="0.25">
      <c r="A54" s="117" t="s">
        <v>252</v>
      </c>
      <c r="B54" s="147"/>
      <c r="C54" s="113">
        <v>42</v>
      </c>
      <c r="D54" s="241">
        <f>SUM(E54:H54)</f>
        <v>0</v>
      </c>
      <c r="E54" s="222">
        <v>0</v>
      </c>
      <c r="F54" s="222">
        <v>0</v>
      </c>
      <c r="G54" s="222">
        <v>0</v>
      </c>
      <c r="H54" s="232">
        <v>0</v>
      </c>
      <c r="I54" s="8"/>
    </row>
    <row r="55" spans="1:9" ht="15.75" x14ac:dyDescent="0.25">
      <c r="A55" s="103" t="s">
        <v>182</v>
      </c>
      <c r="B55" s="148"/>
      <c r="C55" s="103"/>
      <c r="D55" s="242" t="s">
        <v>192</v>
      </c>
      <c r="E55" s="83" t="s">
        <v>189</v>
      </c>
      <c r="F55" s="83" t="s">
        <v>190</v>
      </c>
      <c r="G55" s="80"/>
      <c r="H55" s="235" t="s">
        <v>191</v>
      </c>
      <c r="I55" s="1"/>
    </row>
    <row r="56" spans="1:9" ht="15.75" x14ac:dyDescent="0.25">
      <c r="A56" s="110" t="s">
        <v>253</v>
      </c>
      <c r="B56" s="146" t="s">
        <v>281</v>
      </c>
      <c r="C56" s="113">
        <v>43</v>
      </c>
      <c r="D56" s="243">
        <v>0</v>
      </c>
      <c r="E56" s="122">
        <v>0</v>
      </c>
      <c r="F56" s="122">
        <v>0</v>
      </c>
      <c r="G56" s="80"/>
      <c r="H56" s="245">
        <v>0</v>
      </c>
      <c r="I56" s="1"/>
    </row>
    <row r="57" spans="1:9" ht="15.75" x14ac:dyDescent="0.25">
      <c r="A57" s="334" t="s">
        <v>254</v>
      </c>
      <c r="B57" s="228" t="s">
        <v>282</v>
      </c>
      <c r="C57" s="229">
        <v>44</v>
      </c>
      <c r="D57" s="335">
        <v>0</v>
      </c>
      <c r="E57" s="339"/>
      <c r="F57" s="336"/>
      <c r="G57" s="336"/>
      <c r="H57" s="337"/>
      <c r="I57" s="1"/>
    </row>
    <row r="58" spans="1:9" ht="16.5" thickBot="1" x14ac:dyDescent="0.3">
      <c r="A58" s="119" t="s">
        <v>196</v>
      </c>
      <c r="B58" s="149"/>
      <c r="C58" s="120">
        <v>45</v>
      </c>
      <c r="D58" s="244" t="b">
        <v>0</v>
      </c>
      <c r="E58" s="211" t="b">
        <v>0</v>
      </c>
      <c r="F58" s="342"/>
      <c r="G58" s="338"/>
      <c r="H58" s="338"/>
      <c r="I58" s="5"/>
    </row>
    <row r="59" spans="1:9" x14ac:dyDescent="0.2">
      <c r="A59" s="344">
        <f>'Cover Page'!A1</f>
        <v>2022</v>
      </c>
    </row>
    <row r="62" spans="1:9" x14ac:dyDescent="0.2">
      <c r="C62" s="121"/>
    </row>
  </sheetData>
  <mergeCells count="1">
    <mergeCell ref="B2:E2"/>
  </mergeCells>
  <phoneticPr fontId="0" type="noConversion"/>
  <conditionalFormatting sqref="E14">
    <cfRule type="cellIs" dxfId="0" priority="1" operator="greaterThan">
      <formula>$E$11</formula>
    </cfRule>
  </conditionalFormatting>
  <pageMargins left="0.5" right="0.25" top="0.25" bottom="0.5" header="0.5" footer="0.25"/>
  <pageSetup scale="62" orientation="landscape" r:id="rId1"/>
  <headerFooter alignWithMargins="0">
    <oddFooter>&amp;LOPUC 2015 Form I rev. 20160907&amp;C8&amp;R&amp;"Arial,Bold"&amp;20CONFIDENTIAL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locked="0" defaultSize="0" autoFill="0" autoLine="0" autoPict="0">
                <anchor>
                  <from>
                    <xdr:col>3</xdr:col>
                    <xdr:colOff>9525</xdr:colOff>
                    <xdr:row>56</xdr:row>
                    <xdr:rowOff>190500</xdr:rowOff>
                  </from>
                  <to>
                    <xdr:col>3</xdr:col>
                    <xdr:colOff>1104900</xdr:colOff>
                    <xdr:row>57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locked="0" defaultSize="0" autoFill="0" autoLine="0" autoPict="0">
                <anchor>
                  <from>
                    <xdr:col>3</xdr:col>
                    <xdr:colOff>1123950</xdr:colOff>
                    <xdr:row>56</xdr:row>
                    <xdr:rowOff>190500</xdr:rowOff>
                  </from>
                  <to>
                    <xdr:col>4</xdr:col>
                    <xdr:colOff>1162050</xdr:colOff>
                    <xdr:row>57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workbookViewId="0">
      <selection activeCell="A2" sqref="A2"/>
    </sheetView>
  </sheetViews>
  <sheetFormatPr defaultRowHeight="15" x14ac:dyDescent="0.2"/>
  <cols>
    <col min="1" max="1" width="11.88671875" customWidth="1"/>
  </cols>
  <sheetData>
    <row r="1" spans="1:2" x14ac:dyDescent="0.2">
      <c r="A1" s="370" t="s">
        <v>300</v>
      </c>
      <c r="B1" s="370"/>
    </row>
    <row r="2" spans="1:2" x14ac:dyDescent="0.2">
      <c r="A2" s="2" t="s">
        <v>301</v>
      </c>
      <c r="B2" s="298">
        <f>IF('Cover Page'!A30="FCB:DLJ",1,0)</f>
        <v>1</v>
      </c>
    </row>
    <row r="3" spans="1:2" x14ac:dyDescent="0.2">
      <c r="A3" s="2" t="s">
        <v>302</v>
      </c>
      <c r="B3" s="298">
        <f>IF('2022 Form I pg 1&amp;2'!D1="FCB:DLJ",1,0)</f>
        <v>1</v>
      </c>
    </row>
    <row r="4" spans="1:2" x14ac:dyDescent="0.2">
      <c r="A4" s="2" t="s">
        <v>303</v>
      </c>
      <c r="B4" s="298">
        <f>IF('2022 Form I pg 3-7'!D1="FCB:DLJ",1,0)</f>
        <v>1</v>
      </c>
    </row>
    <row r="5" spans="1:2" x14ac:dyDescent="0.2">
      <c r="A5" s="2" t="s">
        <v>304</v>
      </c>
      <c r="B5" s="298">
        <f>IF('Separations Parameters'!D1="FCB:DLJ",1,0)</f>
        <v>0</v>
      </c>
    </row>
  </sheetData>
  <sheetProtection selectLockedCells="1" selectUnlockedCells="1"/>
  <mergeCells count="1">
    <mergeCell ref="A1:B1"/>
  </mergeCells>
  <conditionalFormatting sqref="B2:B5">
    <cfRule type="iconSet" priority="1">
      <iconSet iconSet="3Flag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C6E65439289B49842E9D68E4FD2FFD" ma:contentTypeVersion="13" ma:contentTypeDescription="Create a new document." ma:contentTypeScope="" ma:versionID="2fd89f40cfc0e7b5be6321c2e36d6a68">
  <xsd:schema xmlns:xsd="http://www.w3.org/2001/XMLSchema" xmlns:xs="http://www.w3.org/2001/XMLSchema" xmlns:p="http://schemas.microsoft.com/office/2006/metadata/properties" xmlns:ns2="80851251-1218-4690-997c-3003e58129e1" xmlns:ns3="1260122e-a5cf-4948-b44c-360fafba4997" targetNamespace="http://schemas.microsoft.com/office/2006/metadata/properties" ma:root="true" ma:fieldsID="b6fed21245f625de8e81a8fe03ff165f" ns2:_="" ns3:_="">
    <xsd:import namespace="80851251-1218-4690-997c-3003e58129e1"/>
    <xsd:import namespace="1260122e-a5cf-4948-b44c-360fafba4997"/>
    <xsd:element name="properties">
      <xsd:complexType>
        <xsd:sequence>
          <xsd:element name="documentManagement">
            <xsd:complexType>
              <xsd:all>
                <xsd:element ref="ns2:Document_x0020_Name"/>
                <xsd:element ref="ns2:Date_x0020_Modified"/>
                <xsd:element ref="ns2:Form_x0020_or_x0020_Report"/>
                <xsd:element ref="ns2:Division"/>
                <xsd:element ref="ns2:Form_x0020_or_x0020_Report_x0020__x0023_" minOccurs="0"/>
                <xsd:element ref="ns2:Topic"/>
                <xsd:element ref="ns2:Search_x0020_words"/>
                <xsd:element ref="ns2:Description0" minOccurs="0"/>
                <xsd:element ref="ns2:Utility_x0020_Typ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851251-1218-4690-997c-3003e58129e1" elementFormDefault="qualified">
    <xsd:import namespace="http://schemas.microsoft.com/office/2006/documentManagement/types"/>
    <xsd:import namespace="http://schemas.microsoft.com/office/infopath/2007/PartnerControls"/>
    <xsd:element name="Document_x0020_Name" ma:index="2" ma:displayName="Document Name" ma:description="Form or report name" ma:internalName="Document_x0020_Name" ma:readOnly="false">
      <xsd:simpleType>
        <xsd:restriction base="dms:Text">
          <xsd:maxLength value="255"/>
        </xsd:restriction>
      </xsd:simpleType>
    </xsd:element>
    <xsd:element name="Date_x0020_Modified" ma:index="3" ma:displayName="Date Modified" ma:description="Date and time entry modified" ma:format="DateTime" ma:internalName="Date_x0020_Modified" ma:readOnly="false">
      <xsd:simpleType>
        <xsd:restriction base="dms:DateTime"/>
      </xsd:simpleType>
    </xsd:element>
    <xsd:element name="Form_x0020_or_x0020_Report" ma:index="4" ma:displayName="Form or Report" ma:description="Is the document a form or report?" ma:internalName="Form_x0020_or_x0020_Report" ma:readOnly="false">
      <xsd:simpleType>
        <xsd:restriction base="dms:Text">
          <xsd:maxLength value="255"/>
        </xsd:restriction>
      </xsd:simpleType>
    </xsd:element>
    <xsd:element name="Division" ma:index="5" ma:displayName="Section" ma:description="Section using the form/report" ma:internalName="Division" ma:readOnly="false">
      <xsd:simpleType>
        <xsd:restriction base="dms:Text">
          <xsd:maxLength value="255"/>
        </xsd:restriction>
      </xsd:simpleType>
    </xsd:element>
    <xsd:element name="Form_x0020_or_x0020_Report_x0020__x0023_" ma:index="6" nillable="true" ma:displayName="Form or Report #" ma:description="Number assigned to differentiate the form or report" ma:internalName="Form_x0020_or_x0020_Report_x0020__x0023_" ma:readOnly="false">
      <xsd:simpleType>
        <xsd:restriction base="dms:Text">
          <xsd:maxLength value="255"/>
        </xsd:restriction>
      </xsd:simpleType>
    </xsd:element>
    <xsd:element name="Topic" ma:index="7" ma:displayName="Topic" ma:description="Topic of the form or report" ma:internalName="Topic" ma:readOnly="false">
      <xsd:simpleType>
        <xsd:restriction base="dms:Note">
          <xsd:maxLength value="255"/>
        </xsd:restriction>
      </xsd:simpleType>
    </xsd:element>
    <xsd:element name="Search_x0020_words" ma:index="8" ma:displayName="Search words" ma:description="List key words for search function" ma:internalName="Search_x0020_words" ma:readOnly="false">
      <xsd:simpleType>
        <xsd:restriction base="dms:Note">
          <xsd:maxLength value="255"/>
        </xsd:restriction>
      </xsd:simpleType>
    </xsd:element>
    <xsd:element name="Description0" ma:index="9" nillable="true" ma:displayName="Description" ma:internalName="Description0" ma:readOnly="false">
      <xsd:simpleType>
        <xsd:restriction base="dms:Text">
          <xsd:maxLength value="255"/>
        </xsd:restriction>
      </xsd:simpleType>
    </xsd:element>
    <xsd:element name="Utility_x0020_Type" ma:index="10" nillable="true" ma:displayName="Utility Type" ma:format="Dropdown" ma:internalName="Utility_x0020_Type" ma:readOnly="false">
      <xsd:simpleType>
        <xsd:union memberTypes="dms:Text">
          <xsd:simpleType>
            <xsd:restriction base="dms:Choice">
              <xsd:enumeration value="Electric"/>
              <xsd:enumeration value="Filing Center"/>
              <xsd:enumeration value="Natural Gas"/>
              <xsd:enumeration value="Oregon Universal Service Fund"/>
              <xsd:enumeration value="Safety"/>
              <xsd:enumeration value="Telecom"/>
              <xsd:enumeration value="Water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0122e-a5cf-4948-b44c-360fafba499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 xmlns="80851251-1218-4690-997c-3003e58129e1">2022 Form I</Topic>
    <Document_x0020_Name xmlns="80851251-1218-4690-997c-3003e58129e1">2022 Form I - template with Macros</Document_x0020_Name>
    <Division xmlns="80851251-1218-4690-997c-3003e58129e1">Telecommunications</Division>
    <Form_x0020_or_x0020_Report_x0020__x0023_ xmlns="80851251-1218-4690-997c-3003e58129e1">Form I - template with Macros</Form_x0020_or_x0020_Report_x0020__x0023_>
    <Utility_x0020_Type xmlns="80851251-1218-4690-997c-3003e58129e1" xsi:nil="true"/>
    <Description0 xmlns="80851251-1218-4690-997c-3003e58129e1">2022 Form I - template with Macros</Description0>
    <Form_x0020_or_x0020_Report xmlns="80851251-1218-4690-997c-3003e58129e1">Form</Form_x0020_or_x0020_Report>
    <Search_x0020_words xmlns="80851251-1218-4690-997c-3003e58129e1">2022 Form I, telecom, PUC</Search_x0020_words>
    <Date_x0020_Modified xmlns="80851251-1218-4690-997c-3003e58129e1">2023-07-24T21:50:00+00:00</Date_x0020_Modifie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DC936E-AE58-49D0-81AA-688678C429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851251-1218-4690-997c-3003e58129e1"/>
    <ds:schemaRef ds:uri="1260122e-a5cf-4948-b44c-360fafba49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468406-2CEB-4B33-9934-98CA407A928E}">
  <ds:schemaRefs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1260122e-a5cf-4948-b44c-360fafba4997"/>
    <ds:schemaRef ds:uri="80851251-1218-4690-997c-3003e58129e1"/>
  </ds:schemaRefs>
</ds:datastoreItem>
</file>

<file path=customXml/itemProps3.xml><?xml version="1.0" encoding="utf-8"?>
<ds:datastoreItem xmlns:ds="http://schemas.openxmlformats.org/officeDocument/2006/customXml" ds:itemID="{0EBBA2B7-F239-4AE6-A858-2A3089CE98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Cover Page</vt:lpstr>
      <vt:lpstr>2022 Form I pg 1&amp;2</vt:lpstr>
      <vt:lpstr>2022 Form I pg 3-7</vt:lpstr>
      <vt:lpstr>Separations Parameters</vt:lpstr>
      <vt:lpstr>Indicators</vt:lpstr>
      <vt:lpstr>'2022 Form I pg 1&amp;2'!Print_Area</vt:lpstr>
      <vt:lpstr>'2022 Form I pg 3-7'!Print_Area</vt:lpstr>
      <vt:lpstr>'Cover Page'!Print_Area</vt:lpstr>
      <vt:lpstr>'Separations Parameters'!Print_Area</vt:lpstr>
      <vt:lpstr>'2022 Form I pg 1&amp;2'!Print_Titles</vt:lpstr>
      <vt:lpstr>'2022 Form I pg 3-7'!Print_Titles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Form I - template with Macros</dc:title>
  <dc:subject>Form I for the year ended December 31, 2005</dc:subject>
  <dc:creator>ANDERSON Laurel</dc:creator>
  <cp:keywords>Form I</cp:keywords>
  <cp:lastModifiedBy>INTVELD Marilyn</cp:lastModifiedBy>
  <cp:lastPrinted>2016-09-07T19:54:20Z</cp:lastPrinted>
  <dcterms:created xsi:type="dcterms:W3CDTF">2001-06-19T23:35:12Z</dcterms:created>
  <dcterms:modified xsi:type="dcterms:W3CDTF">2023-07-24T21:43:59Z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0x01010013C6E65439289B49842E9D68E4FD2FFD</vt:lpwstr>
  </property>
</Properties>
</file>