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harts/colors4.xml" ContentType="application/vnd.ms-office.chartcolorstyle+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2.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4.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16.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3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docProps/app.xml" ContentType="application/vnd.openxmlformats-officedocument.extended-properties+xml"/>
  <Override PartName="/xl/threadedComments/threadedComment11.xml" ContentType="application/vnd.ms-excel.threadedcomments+xml"/>
  <Override PartName="/xl/comments11.xml" ContentType="application/vnd.openxmlformats-officedocument.spreadsheetml.comments+xml"/>
  <Override PartName="/xl/threadedComments/threadedComment13.xml" ContentType="application/vnd.ms-excel.threadedcomments+xml"/>
  <Override PartName="/xl/threadedComments/threadedComment12.xml" ContentType="application/vnd.ms-excel.threadedcomments+xml"/>
  <Override PartName="/xl/comments15.xml" ContentType="application/vnd.openxmlformats-officedocument.spreadsheetml.comments+xml"/>
  <Override PartName="/xl/comments16.xml" ContentType="application/vnd.openxmlformats-officedocument.spreadsheetml.comments+xml"/>
  <Override PartName="/xl/threadedComments/threadedComment16.xml" ContentType="application/vnd.ms-excel.threadedcomments+xml"/>
  <Override PartName="/xl/threadedComments/threadedComment15.xml" ContentType="application/vnd.ms-excel.threaded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befarrel\Desktop\Database Files (Arrears &amp; Disconnect)\"/>
    </mc:Choice>
  </mc:AlternateContent>
  <xr:revisionPtr revIDLastSave="0" documentId="8_{F98B368E-83BA-47DF-8C17-574466CE5554}" xr6:coauthVersionLast="47" xr6:coauthVersionMax="47" xr10:uidLastSave="{00000000-0000-0000-0000-000000000000}"/>
  <bookViews>
    <workbookView xWindow="-120" yWindow="-120" windowWidth="29040" windowHeight="15840" firstSheet="2" activeTab="2" xr2:uid="{5F36DE35-C6C2-4EAA-A34E-DCD8037ADBBC}"/>
  </bookViews>
  <sheets>
    <sheet name="Oregon IOU Residential Arrears " sheetId="1" r:id="rId1"/>
    <sheet name="Oregon IOU S.Commercial Arrears" sheetId="2" r:id="rId2"/>
    <sheet name="Oregon IOU Comparison - Res." sheetId="16" r:id="rId3"/>
    <sheet name="Oregon IOU Comparison - S.Comm." sheetId="17" r:id="rId4"/>
    <sheet name="IPCO - Residential" sheetId="3" r:id="rId5"/>
    <sheet name="IPCO - Commercial" sheetId="4" r:id="rId6"/>
    <sheet name="PGE - Residential" sheetId="5" r:id="rId7"/>
    <sheet name="PGE - Commercial" sheetId="6" r:id="rId8"/>
    <sheet name="PAC - Residential" sheetId="7" r:id="rId9"/>
    <sheet name="PAC - Commercial" sheetId="8" r:id="rId10"/>
    <sheet name="Avista - Residential" sheetId="9" r:id="rId11"/>
    <sheet name="Avista - Commercial" sheetId="10" r:id="rId12"/>
    <sheet name="CNG - Residential" sheetId="12" r:id="rId13"/>
    <sheet name="CNG - Commercial" sheetId="13" r:id="rId14"/>
    <sheet name="NWN - Residential" sheetId="14" r:id="rId15"/>
    <sheet name="NWN - Commercial" sheetId="15"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25" i="17" l="1"/>
  <c r="C125" i="17"/>
  <c r="D125" i="17"/>
  <c r="E125" i="17"/>
  <c r="F125" i="17"/>
  <c r="G125" i="17"/>
  <c r="B84" i="17"/>
  <c r="C84" i="17"/>
  <c r="D84" i="17"/>
  <c r="E84" i="17"/>
  <c r="F84" i="17"/>
  <c r="G84" i="17"/>
  <c r="B43" i="17"/>
  <c r="C43" i="17"/>
  <c r="D43" i="17"/>
  <c r="E43" i="17"/>
  <c r="F43" i="17"/>
  <c r="G43" i="17"/>
  <c r="B125" i="16"/>
  <c r="C125" i="16"/>
  <c r="D125" i="16"/>
  <c r="E125" i="16"/>
  <c r="F125" i="16"/>
  <c r="G125" i="16"/>
  <c r="B84" i="16"/>
  <c r="C84" i="16"/>
  <c r="D84" i="16"/>
  <c r="E84" i="16"/>
  <c r="F84" i="16"/>
  <c r="G84" i="16"/>
  <c r="B43" i="16"/>
  <c r="C43" i="16"/>
  <c r="D43" i="16"/>
  <c r="E43" i="16"/>
  <c r="F43" i="16"/>
  <c r="G43" i="16"/>
  <c r="B84" i="2"/>
  <c r="E84" i="2" s="1"/>
  <c r="C84" i="2"/>
  <c r="D84" i="2"/>
  <c r="B43" i="2"/>
  <c r="C43" i="2"/>
  <c r="D43" i="2"/>
  <c r="E43" i="2"/>
  <c r="K71" i="1"/>
  <c r="B84" i="1"/>
  <c r="E84" i="1" s="1"/>
  <c r="C84" i="1"/>
  <c r="D84" i="1"/>
  <c r="B43" i="1"/>
  <c r="E43" i="1" s="1"/>
  <c r="C43" i="1"/>
  <c r="D43" i="1"/>
  <c r="B125" i="9" l="1"/>
  <c r="I72" i="15" l="1"/>
  <c r="J72" i="15"/>
  <c r="K72" i="15"/>
  <c r="I73" i="15"/>
  <c r="J73" i="15"/>
  <c r="K73" i="15"/>
  <c r="H73" i="15"/>
  <c r="H72" i="15"/>
  <c r="I70" i="15"/>
  <c r="J70" i="15"/>
  <c r="K70" i="15"/>
  <c r="I71" i="15"/>
  <c r="J71" i="15"/>
  <c r="K71" i="15"/>
  <c r="H71" i="15"/>
  <c r="H70" i="15"/>
  <c r="I31" i="15"/>
  <c r="J31" i="15"/>
  <c r="I32" i="15"/>
  <c r="J32" i="15"/>
  <c r="H32" i="15"/>
  <c r="H31" i="15"/>
  <c r="I29" i="15"/>
  <c r="J29" i="15"/>
  <c r="I30" i="15"/>
  <c r="J30" i="15"/>
  <c r="H30" i="15"/>
  <c r="H29" i="15"/>
  <c r="E84" i="15"/>
  <c r="E43" i="15"/>
  <c r="K32" i="15" s="1"/>
  <c r="I72" i="14"/>
  <c r="J72" i="14"/>
  <c r="I73" i="14"/>
  <c r="J73" i="14"/>
  <c r="H73" i="14"/>
  <c r="H72" i="14"/>
  <c r="I70" i="14"/>
  <c r="J70" i="14"/>
  <c r="I71" i="14"/>
  <c r="J71" i="14"/>
  <c r="H71" i="14"/>
  <c r="H70" i="14"/>
  <c r="I31" i="14"/>
  <c r="J31" i="14"/>
  <c r="I32" i="14"/>
  <c r="J32" i="14"/>
  <c r="K32" i="14"/>
  <c r="H32" i="14"/>
  <c r="H31" i="14"/>
  <c r="I29" i="14"/>
  <c r="J29" i="14"/>
  <c r="I30" i="14"/>
  <c r="J30" i="14"/>
  <c r="K30" i="14"/>
  <c r="H30" i="14"/>
  <c r="H29" i="14"/>
  <c r="E84" i="14"/>
  <c r="K72" i="14" s="1"/>
  <c r="E43" i="14"/>
  <c r="K31" i="14" s="1"/>
  <c r="I72" i="13"/>
  <c r="J72" i="13"/>
  <c r="I73" i="13"/>
  <c r="J73" i="13"/>
  <c r="H73" i="13"/>
  <c r="H72" i="13"/>
  <c r="I70" i="13"/>
  <c r="J70" i="13"/>
  <c r="I71" i="13"/>
  <c r="J71" i="13"/>
  <c r="H71" i="13"/>
  <c r="H70" i="13"/>
  <c r="I31" i="13"/>
  <c r="J31" i="13"/>
  <c r="K31" i="13"/>
  <c r="I32" i="13"/>
  <c r="J32" i="13"/>
  <c r="H32" i="13"/>
  <c r="H31" i="13"/>
  <c r="I29" i="13"/>
  <c r="J29" i="13"/>
  <c r="K29" i="13"/>
  <c r="I30" i="13"/>
  <c r="J30" i="13"/>
  <c r="H30" i="13"/>
  <c r="H29" i="13"/>
  <c r="E84" i="13"/>
  <c r="K71" i="13" s="1"/>
  <c r="E43" i="13"/>
  <c r="K32" i="13" s="1"/>
  <c r="I72" i="12"/>
  <c r="J72" i="12"/>
  <c r="I73" i="12"/>
  <c r="J73" i="12"/>
  <c r="H73" i="12"/>
  <c r="H72" i="12"/>
  <c r="I70" i="12"/>
  <c r="J70" i="12"/>
  <c r="I71" i="12"/>
  <c r="J71" i="12"/>
  <c r="H71" i="12"/>
  <c r="H70" i="12"/>
  <c r="I31" i="12"/>
  <c r="J31" i="12"/>
  <c r="I32" i="12"/>
  <c r="J32" i="12"/>
  <c r="H32" i="12"/>
  <c r="H31" i="12"/>
  <c r="I29" i="12"/>
  <c r="J29" i="12"/>
  <c r="I30" i="12"/>
  <c r="J30" i="12"/>
  <c r="H30" i="12"/>
  <c r="H29" i="12"/>
  <c r="E84" i="12"/>
  <c r="K72" i="12" s="1"/>
  <c r="E43" i="12"/>
  <c r="K31" i="12" s="1"/>
  <c r="I72" i="10"/>
  <c r="J72" i="10"/>
  <c r="K72" i="10"/>
  <c r="I73" i="10"/>
  <c r="J73" i="10"/>
  <c r="H73" i="10"/>
  <c r="H72" i="10"/>
  <c r="I70" i="10"/>
  <c r="J70" i="10"/>
  <c r="K70" i="10"/>
  <c r="I71" i="10"/>
  <c r="J71" i="10"/>
  <c r="H71" i="10"/>
  <c r="H70" i="10"/>
  <c r="I31" i="10"/>
  <c r="J31" i="10"/>
  <c r="I32" i="10"/>
  <c r="J32" i="10"/>
  <c r="H32" i="10"/>
  <c r="H31" i="10"/>
  <c r="I29" i="10"/>
  <c r="J29" i="10"/>
  <c r="I30" i="10"/>
  <c r="J30" i="10"/>
  <c r="H30" i="10"/>
  <c r="H29" i="10"/>
  <c r="B125" i="10"/>
  <c r="H112" i="10" s="1"/>
  <c r="E84" i="10"/>
  <c r="K73" i="10" s="1"/>
  <c r="E43" i="10"/>
  <c r="K31" i="10" s="1"/>
  <c r="I72" i="9"/>
  <c r="J72" i="9"/>
  <c r="I73" i="9"/>
  <c r="J73" i="9"/>
  <c r="K73" i="9"/>
  <c r="H73" i="9"/>
  <c r="H72" i="9"/>
  <c r="I70" i="9"/>
  <c r="J70" i="9"/>
  <c r="I71" i="9"/>
  <c r="J71" i="9"/>
  <c r="K71" i="9"/>
  <c r="H71" i="9"/>
  <c r="H70" i="9"/>
  <c r="I31" i="9"/>
  <c r="J31" i="9"/>
  <c r="I32" i="9"/>
  <c r="J32" i="9"/>
  <c r="H32" i="9"/>
  <c r="H31" i="9"/>
  <c r="I29" i="9"/>
  <c r="J29" i="9"/>
  <c r="I30" i="9"/>
  <c r="J30" i="9"/>
  <c r="H30" i="9"/>
  <c r="H29" i="9"/>
  <c r="E84" i="9"/>
  <c r="K72" i="9" s="1"/>
  <c r="E43" i="9"/>
  <c r="K31" i="9" s="1"/>
  <c r="I72" i="8"/>
  <c r="J72" i="8"/>
  <c r="I73" i="8"/>
  <c r="J73" i="8"/>
  <c r="H73" i="8"/>
  <c r="H72" i="8"/>
  <c r="I70" i="8"/>
  <c r="J70" i="8"/>
  <c r="I71" i="8"/>
  <c r="J71" i="8"/>
  <c r="H71" i="8"/>
  <c r="H70" i="8"/>
  <c r="I31" i="8"/>
  <c r="J31" i="8"/>
  <c r="I32" i="8"/>
  <c r="J32" i="8"/>
  <c r="H32" i="8"/>
  <c r="H31" i="8"/>
  <c r="I29" i="8"/>
  <c r="J29" i="8"/>
  <c r="I30" i="8"/>
  <c r="J30" i="8"/>
  <c r="H30" i="8"/>
  <c r="H29" i="8"/>
  <c r="E84" i="8"/>
  <c r="K72" i="8" s="1"/>
  <c r="E43" i="8"/>
  <c r="K31" i="8" s="1"/>
  <c r="I72" i="7"/>
  <c r="J72" i="7"/>
  <c r="I73" i="7"/>
  <c r="J73" i="7"/>
  <c r="H73" i="7"/>
  <c r="H72" i="7"/>
  <c r="I70" i="7"/>
  <c r="J70" i="7"/>
  <c r="I71" i="7"/>
  <c r="J71" i="7"/>
  <c r="H71" i="7"/>
  <c r="H70" i="7"/>
  <c r="I31" i="7"/>
  <c r="J31" i="7"/>
  <c r="I32" i="7"/>
  <c r="J32" i="7"/>
  <c r="H32" i="7"/>
  <c r="H31" i="7"/>
  <c r="I29" i="7"/>
  <c r="J29" i="7"/>
  <c r="I30" i="7"/>
  <c r="J30" i="7"/>
  <c r="H30" i="7"/>
  <c r="H29" i="7"/>
  <c r="E84" i="7"/>
  <c r="K73" i="7" s="1"/>
  <c r="E43" i="7"/>
  <c r="K32" i="7" s="1"/>
  <c r="I72" i="6"/>
  <c r="J72" i="6"/>
  <c r="I73" i="6"/>
  <c r="J73" i="6"/>
  <c r="H73" i="6"/>
  <c r="H72" i="6"/>
  <c r="I70" i="6"/>
  <c r="J70" i="6"/>
  <c r="I71" i="6"/>
  <c r="J71" i="6"/>
  <c r="H71" i="6"/>
  <c r="H70" i="6"/>
  <c r="I31" i="6"/>
  <c r="J31" i="6"/>
  <c r="I32" i="6"/>
  <c r="J32" i="6"/>
  <c r="K32" i="6"/>
  <c r="H32" i="6"/>
  <c r="H31" i="6"/>
  <c r="I29" i="6"/>
  <c r="J29" i="6"/>
  <c r="I30" i="6"/>
  <c r="J30" i="6"/>
  <c r="K30" i="6"/>
  <c r="H30" i="6"/>
  <c r="H29" i="6"/>
  <c r="E84" i="6"/>
  <c r="K72" i="6" s="1"/>
  <c r="E43" i="6"/>
  <c r="K31" i="6" s="1"/>
  <c r="I72" i="5"/>
  <c r="J72" i="5"/>
  <c r="I73" i="5"/>
  <c r="J73" i="5"/>
  <c r="H73" i="5"/>
  <c r="H72" i="5"/>
  <c r="I70" i="5"/>
  <c r="J70" i="5"/>
  <c r="I71" i="5"/>
  <c r="J71" i="5"/>
  <c r="H71" i="5"/>
  <c r="H70" i="5"/>
  <c r="I31" i="5"/>
  <c r="J31" i="5"/>
  <c r="K31" i="5"/>
  <c r="I32" i="5"/>
  <c r="J32" i="5"/>
  <c r="H32" i="5"/>
  <c r="H31" i="5"/>
  <c r="I29" i="5"/>
  <c r="J29" i="5"/>
  <c r="K29" i="5"/>
  <c r="I30" i="5"/>
  <c r="J30" i="5"/>
  <c r="H30" i="5"/>
  <c r="H29" i="5"/>
  <c r="E84" i="5"/>
  <c r="K73" i="5" s="1"/>
  <c r="E43" i="5"/>
  <c r="K32" i="5" s="1"/>
  <c r="I72" i="4"/>
  <c r="J72" i="4"/>
  <c r="I73" i="4"/>
  <c r="J73" i="4"/>
  <c r="H73" i="4"/>
  <c r="H72" i="4"/>
  <c r="I70" i="4"/>
  <c r="J70" i="4"/>
  <c r="I71" i="4"/>
  <c r="J71" i="4"/>
  <c r="H71" i="4"/>
  <c r="H70" i="4"/>
  <c r="I31" i="4"/>
  <c r="J31" i="4"/>
  <c r="I32" i="4"/>
  <c r="J32" i="4"/>
  <c r="K32" i="4"/>
  <c r="H32" i="4"/>
  <c r="H31" i="4"/>
  <c r="I29" i="4"/>
  <c r="J29" i="4"/>
  <c r="I30" i="4"/>
  <c r="J30" i="4"/>
  <c r="K30" i="4"/>
  <c r="H30" i="4"/>
  <c r="H29" i="4"/>
  <c r="E84" i="4"/>
  <c r="K72" i="4" s="1"/>
  <c r="E43" i="4"/>
  <c r="K31" i="4" s="1"/>
  <c r="I72" i="3"/>
  <c r="J72" i="3"/>
  <c r="K72" i="3"/>
  <c r="I73" i="3"/>
  <c r="J73" i="3"/>
  <c r="H73" i="3"/>
  <c r="H72" i="3"/>
  <c r="I70" i="3"/>
  <c r="J70" i="3"/>
  <c r="K70" i="3"/>
  <c r="I71" i="3"/>
  <c r="J71" i="3"/>
  <c r="H71" i="3"/>
  <c r="H70" i="3"/>
  <c r="I31" i="3"/>
  <c r="J31" i="3"/>
  <c r="I32" i="3"/>
  <c r="J32" i="3"/>
  <c r="H32" i="3"/>
  <c r="H31" i="3"/>
  <c r="I29" i="3"/>
  <c r="J29" i="3"/>
  <c r="I30" i="3"/>
  <c r="J30" i="3"/>
  <c r="H30" i="3"/>
  <c r="H29" i="3"/>
  <c r="E84" i="3"/>
  <c r="K73" i="3" s="1"/>
  <c r="E43" i="3"/>
  <c r="B83" i="2"/>
  <c r="C83" i="2"/>
  <c r="D83" i="2"/>
  <c r="B42" i="2"/>
  <c r="C42" i="2"/>
  <c r="D42" i="2"/>
  <c r="B83" i="1"/>
  <c r="C83" i="1"/>
  <c r="D83" i="1"/>
  <c r="B42" i="1"/>
  <c r="H30" i="1" s="1"/>
  <c r="C42" i="1"/>
  <c r="D42" i="1"/>
  <c r="K29" i="15" l="1"/>
  <c r="K31" i="15"/>
  <c r="B125" i="15"/>
  <c r="K30" i="15"/>
  <c r="K71" i="14"/>
  <c r="K73" i="14"/>
  <c r="K70" i="14"/>
  <c r="K29" i="14"/>
  <c r="B125" i="14"/>
  <c r="K73" i="13"/>
  <c r="K70" i="13"/>
  <c r="K72" i="13"/>
  <c r="K30" i="13"/>
  <c r="B125" i="13"/>
  <c r="K71" i="12"/>
  <c r="K73" i="12"/>
  <c r="K70" i="12"/>
  <c r="B125" i="12"/>
  <c r="K30" i="12"/>
  <c r="K32" i="12"/>
  <c r="K29" i="12"/>
  <c r="K71" i="10"/>
  <c r="H109" i="10"/>
  <c r="H110" i="10"/>
  <c r="K30" i="10"/>
  <c r="K32" i="10"/>
  <c r="H111" i="10"/>
  <c r="K29" i="10"/>
  <c r="K70" i="9"/>
  <c r="K30" i="9"/>
  <c r="K32" i="9"/>
  <c r="K29" i="9"/>
  <c r="K73" i="8"/>
  <c r="K71" i="8"/>
  <c r="K70" i="8"/>
  <c r="B125" i="8"/>
  <c r="K30" i="8"/>
  <c r="K32" i="8"/>
  <c r="K29" i="8"/>
  <c r="K70" i="7"/>
  <c r="K72" i="7"/>
  <c r="K71" i="7"/>
  <c r="K31" i="7"/>
  <c r="K29" i="7"/>
  <c r="B125" i="7"/>
  <c r="K30" i="7"/>
  <c r="K71" i="6"/>
  <c r="K73" i="6"/>
  <c r="K70" i="6"/>
  <c r="K29" i="6"/>
  <c r="B125" i="6"/>
  <c r="K70" i="5"/>
  <c r="K72" i="5"/>
  <c r="K71" i="5"/>
  <c r="K30" i="5"/>
  <c r="B125" i="5"/>
  <c r="K71" i="4"/>
  <c r="K73" i="4"/>
  <c r="K70" i="4"/>
  <c r="K29" i="4"/>
  <c r="B125" i="4"/>
  <c r="B125" i="3"/>
  <c r="K71" i="3"/>
  <c r="H109" i="3"/>
  <c r="H112" i="3"/>
  <c r="H111" i="3"/>
  <c r="H110" i="3"/>
  <c r="K30" i="3"/>
  <c r="K32" i="3"/>
  <c r="K29" i="3"/>
  <c r="K31" i="3"/>
  <c r="J71" i="1"/>
  <c r="J30" i="2"/>
  <c r="J70" i="2"/>
  <c r="I71" i="2"/>
  <c r="J71" i="2"/>
  <c r="J29" i="2"/>
  <c r="I70" i="2"/>
  <c r="H29" i="2"/>
  <c r="H70" i="2"/>
  <c r="I30" i="2"/>
  <c r="E42" i="2"/>
  <c r="I29" i="2"/>
  <c r="H30" i="2"/>
  <c r="H71" i="2"/>
  <c r="J30" i="1"/>
  <c r="J29" i="1"/>
  <c r="E83" i="1"/>
  <c r="I29" i="1"/>
  <c r="I70" i="1"/>
  <c r="H29" i="1"/>
  <c r="H70" i="1"/>
  <c r="H71" i="1"/>
  <c r="J70" i="1"/>
  <c r="I30" i="1"/>
  <c r="I71" i="1"/>
  <c r="E83" i="2"/>
  <c r="E42" i="1"/>
  <c r="E83" i="15"/>
  <c r="G83" i="17" s="1"/>
  <c r="E42" i="15"/>
  <c r="G42" i="17" s="1"/>
  <c r="E83" i="14"/>
  <c r="E42" i="14"/>
  <c r="G42" i="16" s="1"/>
  <c r="E83" i="13"/>
  <c r="F83" i="17" s="1"/>
  <c r="E42" i="13"/>
  <c r="F42" i="17" s="1"/>
  <c r="E83" i="12"/>
  <c r="E42" i="12"/>
  <c r="F42" i="16" s="1"/>
  <c r="E83" i="10"/>
  <c r="E83" i="17" s="1"/>
  <c r="E42" i="10"/>
  <c r="E42" i="17" s="1"/>
  <c r="E83" i="9"/>
  <c r="E83" i="16" s="1"/>
  <c r="E42" i="9"/>
  <c r="E42" i="16" s="1"/>
  <c r="E83" i="8"/>
  <c r="D83" i="17" s="1"/>
  <c r="E42" i="8"/>
  <c r="D42" i="17" s="1"/>
  <c r="E83" i="7"/>
  <c r="D83" i="16" s="1"/>
  <c r="E42" i="7"/>
  <c r="D42" i="16" s="1"/>
  <c r="E83" i="6"/>
  <c r="E42" i="6"/>
  <c r="C42" i="17" s="1"/>
  <c r="E83" i="5"/>
  <c r="E42" i="5"/>
  <c r="C42" i="16" s="1"/>
  <c r="E83" i="4"/>
  <c r="B83" i="17" s="1"/>
  <c r="E42" i="4"/>
  <c r="B42" i="17" s="1"/>
  <c r="E83" i="3"/>
  <c r="E42" i="3"/>
  <c r="B42" i="16" s="1"/>
  <c r="B82" i="2"/>
  <c r="C82" i="2"/>
  <c r="D82" i="2"/>
  <c r="B41" i="2"/>
  <c r="C41" i="2"/>
  <c r="D41" i="2"/>
  <c r="B82" i="1"/>
  <c r="C82" i="1"/>
  <c r="D82" i="1"/>
  <c r="B41" i="1"/>
  <c r="C41" i="1"/>
  <c r="D41" i="1"/>
  <c r="H112" i="15" l="1"/>
  <c r="H111" i="15"/>
  <c r="H110" i="15"/>
  <c r="H109" i="15"/>
  <c r="H110" i="14"/>
  <c r="H109" i="14"/>
  <c r="H112" i="14"/>
  <c r="H111" i="14"/>
  <c r="H110" i="13"/>
  <c r="H112" i="13"/>
  <c r="H111" i="13"/>
  <c r="H109" i="13"/>
  <c r="H112" i="12"/>
  <c r="H111" i="12"/>
  <c r="H110" i="12"/>
  <c r="H109" i="12"/>
  <c r="H112" i="9"/>
  <c r="H111" i="9"/>
  <c r="H110" i="9"/>
  <c r="H109" i="9"/>
  <c r="H112" i="8"/>
  <c r="H111" i="8"/>
  <c r="H110" i="8"/>
  <c r="H109" i="8"/>
  <c r="H112" i="7"/>
  <c r="H111" i="7"/>
  <c r="H109" i="7"/>
  <c r="H110" i="7"/>
  <c r="H110" i="6"/>
  <c r="H111" i="6"/>
  <c r="H109" i="6"/>
  <c r="H112" i="6"/>
  <c r="H110" i="5"/>
  <c r="H111" i="5"/>
  <c r="H109" i="5"/>
  <c r="H112" i="5"/>
  <c r="H110" i="4"/>
  <c r="H109" i="4"/>
  <c r="H112" i="4"/>
  <c r="H111" i="4"/>
  <c r="B124" i="12"/>
  <c r="F83" i="16"/>
  <c r="B124" i="6"/>
  <c r="C83" i="17"/>
  <c r="B124" i="1"/>
  <c r="B124" i="5"/>
  <c r="C83" i="16"/>
  <c r="B125" i="2"/>
  <c r="K30" i="2"/>
  <c r="K29" i="2"/>
  <c r="K71" i="2"/>
  <c r="K70" i="2"/>
  <c r="K70" i="1"/>
  <c r="B124" i="3"/>
  <c r="B83" i="16"/>
  <c r="B125" i="1"/>
  <c r="K30" i="1"/>
  <c r="K29" i="1"/>
  <c r="B124" i="15"/>
  <c r="B124" i="14"/>
  <c r="G124" i="16" s="1"/>
  <c r="G83" i="16"/>
  <c r="B124" i="13"/>
  <c r="F124" i="17" s="1"/>
  <c r="B124" i="10"/>
  <c r="E124" i="17" s="1"/>
  <c r="B124" i="9"/>
  <c r="E124" i="16" s="1"/>
  <c r="B124" i="8"/>
  <c r="B124" i="7"/>
  <c r="D124" i="16" s="1"/>
  <c r="B124" i="4"/>
  <c r="B124" i="17" s="1"/>
  <c r="E82" i="2"/>
  <c r="E41" i="2"/>
  <c r="E41" i="1"/>
  <c r="E82" i="1"/>
  <c r="E82" i="15"/>
  <c r="G82" i="17" s="1"/>
  <c r="E41" i="15"/>
  <c r="E82" i="14"/>
  <c r="E41" i="14"/>
  <c r="G41" i="16" s="1"/>
  <c r="E82" i="13"/>
  <c r="F82" i="17" s="1"/>
  <c r="E41" i="13"/>
  <c r="F41" i="17" s="1"/>
  <c r="E82" i="12"/>
  <c r="E41" i="12"/>
  <c r="E82" i="10"/>
  <c r="E82" i="17" s="1"/>
  <c r="E41" i="10"/>
  <c r="E41" i="17" s="1"/>
  <c r="E82" i="9"/>
  <c r="E41" i="9"/>
  <c r="E41" i="16" s="1"/>
  <c r="E82" i="8"/>
  <c r="D82" i="17" s="1"/>
  <c r="E41" i="8"/>
  <c r="D41" i="17" s="1"/>
  <c r="E82" i="7"/>
  <c r="D82" i="16" s="1"/>
  <c r="E41" i="7"/>
  <c r="E82" i="6"/>
  <c r="E41" i="6"/>
  <c r="E82" i="5"/>
  <c r="E41" i="5"/>
  <c r="C41" i="16" s="1"/>
  <c r="E82" i="4"/>
  <c r="B82" i="17" s="1"/>
  <c r="E41" i="4"/>
  <c r="E82" i="3"/>
  <c r="E41" i="3"/>
  <c r="B41" i="16" s="1"/>
  <c r="F124" i="16" l="1"/>
  <c r="D124" i="17"/>
  <c r="C124" i="17"/>
  <c r="C124" i="16"/>
  <c r="H110" i="1"/>
  <c r="H109" i="1"/>
  <c r="B124" i="16"/>
  <c r="G124" i="17"/>
  <c r="G41" i="17"/>
  <c r="G82" i="16"/>
  <c r="F82" i="16"/>
  <c r="F41" i="16"/>
  <c r="E82" i="16"/>
  <c r="D41" i="16"/>
  <c r="C41" i="17"/>
  <c r="B123" i="6"/>
  <c r="C82" i="17"/>
  <c r="B123" i="5"/>
  <c r="C82" i="16"/>
  <c r="B124" i="2"/>
  <c r="H110" i="2" s="1"/>
  <c r="B41" i="17"/>
  <c r="B82" i="16"/>
  <c r="B123" i="15"/>
  <c r="G123" i="17" s="1"/>
  <c r="B123" i="14"/>
  <c r="B123" i="13"/>
  <c r="F123" i="17" s="1"/>
  <c r="B123" i="12"/>
  <c r="B123" i="10"/>
  <c r="E123" i="17" s="1"/>
  <c r="B123" i="9"/>
  <c r="E123" i="16" s="1"/>
  <c r="B123" i="8"/>
  <c r="B123" i="7"/>
  <c r="D123" i="16" s="1"/>
  <c r="B123" i="4"/>
  <c r="B123" i="17" s="1"/>
  <c r="B123" i="3"/>
  <c r="B81" i="1"/>
  <c r="C81" i="1"/>
  <c r="D81" i="1"/>
  <c r="B40" i="1"/>
  <c r="C40" i="1"/>
  <c r="D40" i="1"/>
  <c r="B81" i="2"/>
  <c r="C81" i="2"/>
  <c r="D81" i="2"/>
  <c r="B40" i="2"/>
  <c r="C40" i="2"/>
  <c r="D40" i="2"/>
  <c r="G123" i="16" l="1"/>
  <c r="F123" i="16"/>
  <c r="C123" i="17"/>
  <c r="H109" i="2"/>
  <c r="B123" i="16"/>
  <c r="D123" i="17"/>
  <c r="C123" i="16"/>
  <c r="B123" i="1"/>
  <c r="B123" i="2"/>
  <c r="E40" i="2"/>
  <c r="E40" i="5"/>
  <c r="E81" i="15"/>
  <c r="E40" i="15"/>
  <c r="E81" i="14"/>
  <c r="E40" i="14"/>
  <c r="E81" i="13"/>
  <c r="E40" i="13"/>
  <c r="E81" i="12"/>
  <c r="E40" i="12"/>
  <c r="E81" i="10"/>
  <c r="E40" i="10"/>
  <c r="E81" i="9"/>
  <c r="E40" i="9"/>
  <c r="E81" i="8"/>
  <c r="E40" i="8"/>
  <c r="E81" i="7"/>
  <c r="E40" i="7"/>
  <c r="E81" i="6"/>
  <c r="E40" i="6"/>
  <c r="E81" i="5"/>
  <c r="E81" i="4"/>
  <c r="E40" i="4"/>
  <c r="E81" i="3"/>
  <c r="E40" i="3"/>
  <c r="B80" i="2"/>
  <c r="C80" i="2"/>
  <c r="D80" i="2"/>
  <c r="B39" i="2"/>
  <c r="C39" i="2"/>
  <c r="D39" i="2"/>
  <c r="B80" i="1"/>
  <c r="C80" i="1"/>
  <c r="D80" i="1"/>
  <c r="B39" i="1"/>
  <c r="C39" i="1"/>
  <c r="D39" i="1"/>
  <c r="G40" i="17" l="1"/>
  <c r="G40" i="16"/>
  <c r="F40" i="17"/>
  <c r="F81" i="16"/>
  <c r="B122" i="12"/>
  <c r="F122" i="16" s="1"/>
  <c r="D81" i="17"/>
  <c r="D81" i="16"/>
  <c r="D40" i="16"/>
  <c r="C81" i="17"/>
  <c r="C40" i="16"/>
  <c r="B122" i="4"/>
  <c r="B122" i="17" s="1"/>
  <c r="B40" i="17"/>
  <c r="B81" i="17"/>
  <c r="B40" i="16"/>
  <c r="B81" i="16"/>
  <c r="B122" i="3"/>
  <c r="E81" i="17"/>
  <c r="B122" i="10"/>
  <c r="E40" i="17"/>
  <c r="E81" i="16"/>
  <c r="B122" i="9"/>
  <c r="E40" i="16"/>
  <c r="F40" i="16"/>
  <c r="F81" i="17"/>
  <c r="B122" i="13"/>
  <c r="G81" i="17"/>
  <c r="B122" i="15"/>
  <c r="G81" i="16"/>
  <c r="B122" i="14"/>
  <c r="B122" i="8"/>
  <c r="D40" i="17"/>
  <c r="B122" i="7"/>
  <c r="B122" i="6"/>
  <c r="C81" i="16"/>
  <c r="C40" i="17"/>
  <c r="B122" i="5"/>
  <c r="E81" i="2"/>
  <c r="E39" i="2"/>
  <c r="E81" i="1"/>
  <c r="E39" i="1"/>
  <c r="E40" i="1"/>
  <c r="E80" i="1"/>
  <c r="E122" i="16" l="1"/>
  <c r="D122" i="17"/>
  <c r="D122" i="16"/>
  <c r="E122" i="17"/>
  <c r="C122" i="17"/>
  <c r="B122" i="1"/>
  <c r="B122" i="2"/>
  <c r="B122" i="16"/>
  <c r="F122" i="17"/>
  <c r="G122" i="17"/>
  <c r="G122" i="16"/>
  <c r="C122" i="16"/>
  <c r="B121" i="1"/>
  <c r="E80" i="15" l="1"/>
  <c r="E39" i="15"/>
  <c r="E80" i="14"/>
  <c r="E39" i="14"/>
  <c r="E80" i="13"/>
  <c r="E39" i="13"/>
  <c r="E80" i="12"/>
  <c r="E39" i="12"/>
  <c r="E80" i="10"/>
  <c r="E39" i="10"/>
  <c r="E80" i="9"/>
  <c r="E39" i="9"/>
  <c r="E80" i="8"/>
  <c r="E39" i="8"/>
  <c r="E80" i="7"/>
  <c r="E39" i="7"/>
  <c r="E80" i="6"/>
  <c r="E39" i="6"/>
  <c r="E80" i="5"/>
  <c r="E39" i="5"/>
  <c r="E80" i="4"/>
  <c r="E39" i="4"/>
  <c r="E80" i="3"/>
  <c r="E39" i="3"/>
  <c r="G80" i="16" l="1"/>
  <c r="D80" i="17"/>
  <c r="B80" i="17"/>
  <c r="B121" i="3"/>
  <c r="B121" i="12"/>
  <c r="B121" i="9"/>
  <c r="B121" i="7"/>
  <c r="C39" i="17"/>
  <c r="C39" i="16"/>
  <c r="B121" i="5"/>
  <c r="B121" i="4"/>
  <c r="B121" i="15"/>
  <c r="G39" i="17"/>
  <c r="E39" i="17"/>
  <c r="B121" i="10"/>
  <c r="E39" i="16"/>
  <c r="B121" i="6"/>
  <c r="B80" i="16"/>
  <c r="G80" i="17"/>
  <c r="G39" i="16"/>
  <c r="B121" i="14"/>
  <c r="F80" i="17"/>
  <c r="F39" i="17"/>
  <c r="B121" i="13"/>
  <c r="F80" i="16"/>
  <c r="F39" i="16"/>
  <c r="E80" i="17"/>
  <c r="E80" i="16"/>
  <c r="B121" i="8"/>
  <c r="D39" i="17"/>
  <c r="D80" i="16"/>
  <c r="D39" i="16"/>
  <c r="C80" i="17"/>
  <c r="C80" i="16"/>
  <c r="B39" i="17"/>
  <c r="B39" i="16"/>
  <c r="E80" i="2"/>
  <c r="B38" i="2"/>
  <c r="C38" i="2"/>
  <c r="D38" i="2"/>
  <c r="B79" i="2"/>
  <c r="C79" i="2"/>
  <c r="D79" i="2"/>
  <c r="B79" i="1"/>
  <c r="C79" i="1"/>
  <c r="D79" i="1"/>
  <c r="B38" i="1"/>
  <c r="C38" i="1"/>
  <c r="D38" i="1"/>
  <c r="E38" i="15"/>
  <c r="E79" i="15"/>
  <c r="E79" i="14"/>
  <c r="E38" i="14"/>
  <c r="E121" i="16" l="1"/>
  <c r="C121" i="17"/>
  <c r="G121" i="17"/>
  <c r="G79" i="16"/>
  <c r="E121" i="17"/>
  <c r="G79" i="17"/>
  <c r="G38" i="17"/>
  <c r="G121" i="16"/>
  <c r="F121" i="17"/>
  <c r="F121" i="16"/>
  <c r="D121" i="17"/>
  <c r="D121" i="16"/>
  <c r="C121" i="16"/>
  <c r="B121" i="17"/>
  <c r="B121" i="16"/>
  <c r="G38" i="16"/>
  <c r="B121" i="2"/>
  <c r="E79" i="2"/>
  <c r="B120" i="15"/>
  <c r="B120" i="14"/>
  <c r="E79" i="1"/>
  <c r="E38" i="2"/>
  <c r="E38" i="1"/>
  <c r="G120" i="16" l="1"/>
  <c r="B120" i="2"/>
  <c r="G120" i="17"/>
  <c r="B120" i="1"/>
  <c r="E38" i="13" l="1"/>
  <c r="E79" i="13"/>
  <c r="E38" i="12"/>
  <c r="E79" i="12"/>
  <c r="F79" i="17" l="1"/>
  <c r="F38" i="17"/>
  <c r="F79" i="16"/>
  <c r="F38" i="16"/>
  <c r="B120" i="13"/>
  <c r="B120" i="12"/>
  <c r="E79" i="10"/>
  <c r="E38" i="10"/>
  <c r="E79" i="9"/>
  <c r="E38" i="9"/>
  <c r="E79" i="17" l="1"/>
  <c r="E38" i="17"/>
  <c r="E79" i="16"/>
  <c r="E38" i="16"/>
  <c r="F120" i="17"/>
  <c r="F120" i="16"/>
  <c r="B120" i="10"/>
  <c r="B120" i="9"/>
  <c r="E79" i="8"/>
  <c r="E38" i="8"/>
  <c r="E79" i="7"/>
  <c r="E38" i="7"/>
  <c r="E38" i="6"/>
  <c r="E79" i="6"/>
  <c r="E79" i="5"/>
  <c r="E38" i="5"/>
  <c r="D79" i="17" l="1"/>
  <c r="D38" i="17"/>
  <c r="D79" i="16"/>
  <c r="D38" i="16"/>
  <c r="C79" i="17"/>
  <c r="C38" i="17"/>
  <c r="C38" i="16"/>
  <c r="E120" i="17"/>
  <c r="E120" i="16"/>
  <c r="B120" i="8"/>
  <c r="B120" i="7"/>
  <c r="B120" i="6"/>
  <c r="C79" i="16"/>
  <c r="B120" i="5"/>
  <c r="E79" i="4"/>
  <c r="E38" i="4"/>
  <c r="E79" i="3"/>
  <c r="E38" i="3"/>
  <c r="B48" i="2"/>
  <c r="C48" i="2"/>
  <c r="D48" i="2"/>
  <c r="B49" i="2"/>
  <c r="C49" i="2"/>
  <c r="D49" i="2"/>
  <c r="B50" i="2"/>
  <c r="C50" i="2"/>
  <c r="D50" i="2"/>
  <c r="B51" i="2"/>
  <c r="C51" i="2"/>
  <c r="D51" i="2"/>
  <c r="B52" i="2"/>
  <c r="C52" i="2"/>
  <c r="D52" i="2"/>
  <c r="B53" i="2"/>
  <c r="C53" i="2"/>
  <c r="D53" i="2"/>
  <c r="B54" i="2"/>
  <c r="C54" i="2"/>
  <c r="D54" i="2"/>
  <c r="B55" i="2"/>
  <c r="C55" i="2"/>
  <c r="D55" i="2"/>
  <c r="B56" i="2"/>
  <c r="C56" i="2"/>
  <c r="D56" i="2"/>
  <c r="B57" i="2"/>
  <c r="C57" i="2"/>
  <c r="D57" i="2"/>
  <c r="B58" i="2"/>
  <c r="C58" i="2"/>
  <c r="D58" i="2"/>
  <c r="B59" i="2"/>
  <c r="C59" i="2"/>
  <c r="D59" i="2"/>
  <c r="B60" i="2"/>
  <c r="C60" i="2"/>
  <c r="D60" i="2"/>
  <c r="B61" i="2"/>
  <c r="C61" i="2"/>
  <c r="D61" i="2"/>
  <c r="B62" i="2"/>
  <c r="C62" i="2"/>
  <c r="D62" i="2"/>
  <c r="B63" i="2"/>
  <c r="C63" i="2"/>
  <c r="D63" i="2"/>
  <c r="B64" i="2"/>
  <c r="C64" i="2"/>
  <c r="D64" i="2"/>
  <c r="B65" i="2"/>
  <c r="C65" i="2"/>
  <c r="D65" i="2"/>
  <c r="B66" i="2"/>
  <c r="C66" i="2"/>
  <c r="D66" i="2"/>
  <c r="B67" i="2"/>
  <c r="C67" i="2"/>
  <c r="D67" i="2"/>
  <c r="B68" i="2"/>
  <c r="C68" i="2"/>
  <c r="D68" i="2"/>
  <c r="B69" i="2"/>
  <c r="C69" i="2"/>
  <c r="D69" i="2"/>
  <c r="B70" i="2"/>
  <c r="C70" i="2"/>
  <c r="D70" i="2"/>
  <c r="B71" i="2"/>
  <c r="C71" i="2"/>
  <c r="D71" i="2"/>
  <c r="B72" i="2"/>
  <c r="C72" i="2"/>
  <c r="D72" i="2"/>
  <c r="B73" i="2"/>
  <c r="C73" i="2"/>
  <c r="D73" i="2"/>
  <c r="B74" i="2"/>
  <c r="C74" i="2"/>
  <c r="D74" i="2"/>
  <c r="B75" i="2"/>
  <c r="C75" i="2"/>
  <c r="D75" i="2"/>
  <c r="B76" i="2"/>
  <c r="C76" i="2"/>
  <c r="D76" i="2"/>
  <c r="B77" i="2"/>
  <c r="C77" i="2"/>
  <c r="D77" i="2"/>
  <c r="B78" i="2"/>
  <c r="C78" i="2"/>
  <c r="D78" i="2"/>
  <c r="C47" i="2"/>
  <c r="D47" i="2"/>
  <c r="B47" i="2"/>
  <c r="B7" i="2"/>
  <c r="C7" i="2"/>
  <c r="D7" i="2"/>
  <c r="B8" i="2"/>
  <c r="C8" i="2"/>
  <c r="D8" i="2"/>
  <c r="B9" i="2"/>
  <c r="C9" i="2"/>
  <c r="D9" i="2"/>
  <c r="B10" i="2"/>
  <c r="C10" i="2"/>
  <c r="D10" i="2"/>
  <c r="B11" i="2"/>
  <c r="C11" i="2"/>
  <c r="D11" i="2"/>
  <c r="B12" i="2"/>
  <c r="C12" i="2"/>
  <c r="D12" i="2"/>
  <c r="B13" i="2"/>
  <c r="C13" i="2"/>
  <c r="D13" i="2"/>
  <c r="B14" i="2"/>
  <c r="C14" i="2"/>
  <c r="D14" i="2"/>
  <c r="B15" i="2"/>
  <c r="C15" i="2"/>
  <c r="D15" i="2"/>
  <c r="B16" i="2"/>
  <c r="C16" i="2"/>
  <c r="D16" i="2"/>
  <c r="B17" i="2"/>
  <c r="C17" i="2"/>
  <c r="D17" i="2"/>
  <c r="B18" i="2"/>
  <c r="C18" i="2"/>
  <c r="D18" i="2"/>
  <c r="B19" i="2"/>
  <c r="C19" i="2"/>
  <c r="D19" i="2"/>
  <c r="B20" i="2"/>
  <c r="C20" i="2"/>
  <c r="D20" i="2"/>
  <c r="B21" i="2"/>
  <c r="C21" i="2"/>
  <c r="D21" i="2"/>
  <c r="B22" i="2"/>
  <c r="C22" i="2"/>
  <c r="D22" i="2"/>
  <c r="B23" i="2"/>
  <c r="C23" i="2"/>
  <c r="D23" i="2"/>
  <c r="B24" i="2"/>
  <c r="C24" i="2"/>
  <c r="D24" i="2"/>
  <c r="B25" i="2"/>
  <c r="C25" i="2"/>
  <c r="D25" i="2"/>
  <c r="B26" i="2"/>
  <c r="C26" i="2"/>
  <c r="D26" i="2"/>
  <c r="B27" i="2"/>
  <c r="C27" i="2"/>
  <c r="D27" i="2"/>
  <c r="B28" i="2"/>
  <c r="C28" i="2"/>
  <c r="D28" i="2"/>
  <c r="B29" i="2"/>
  <c r="C29" i="2"/>
  <c r="D29" i="2"/>
  <c r="B30" i="2"/>
  <c r="C30" i="2"/>
  <c r="D30" i="2"/>
  <c r="B31" i="2"/>
  <c r="C31" i="2"/>
  <c r="D31" i="2"/>
  <c r="B32" i="2"/>
  <c r="C32" i="2"/>
  <c r="D32" i="2"/>
  <c r="B33" i="2"/>
  <c r="C33" i="2"/>
  <c r="D33" i="2"/>
  <c r="B34" i="2"/>
  <c r="C34" i="2"/>
  <c r="D34" i="2"/>
  <c r="B35" i="2"/>
  <c r="C35" i="2"/>
  <c r="D35" i="2"/>
  <c r="B36" i="2"/>
  <c r="C36" i="2"/>
  <c r="D36" i="2"/>
  <c r="B37" i="2"/>
  <c r="C37" i="2"/>
  <c r="D37" i="2"/>
  <c r="C6" i="2"/>
  <c r="D6" i="2"/>
  <c r="B6" i="2"/>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C47" i="1"/>
  <c r="D47" i="1"/>
  <c r="B47" i="1"/>
  <c r="B7" i="1"/>
  <c r="C7" i="1"/>
  <c r="D7" i="1"/>
  <c r="B8" i="1"/>
  <c r="C8" i="1"/>
  <c r="D8" i="1"/>
  <c r="B9" i="1"/>
  <c r="C9" i="1"/>
  <c r="D9" i="1"/>
  <c r="B10" i="1"/>
  <c r="C10" i="1"/>
  <c r="D10" i="1"/>
  <c r="B11" i="1"/>
  <c r="C11" i="1"/>
  <c r="D11" i="1"/>
  <c r="B12" i="1"/>
  <c r="C12" i="1"/>
  <c r="D12" i="1"/>
  <c r="B13" i="1"/>
  <c r="C13" i="1"/>
  <c r="D13" i="1"/>
  <c r="B14" i="1"/>
  <c r="C14" i="1"/>
  <c r="D14" i="1"/>
  <c r="B15" i="1"/>
  <c r="C15" i="1"/>
  <c r="D15" i="1"/>
  <c r="B16" i="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C6" i="1"/>
  <c r="D6" i="1"/>
  <c r="B6" i="1"/>
  <c r="E78" i="15"/>
  <c r="E77" i="15"/>
  <c r="G77" i="17" s="1"/>
  <c r="E76" i="15"/>
  <c r="G76" i="17" s="1"/>
  <c r="E75" i="15"/>
  <c r="G75" i="17" s="1"/>
  <c r="E74" i="15"/>
  <c r="G74" i="17" s="1"/>
  <c r="E73" i="15"/>
  <c r="G73" i="17" s="1"/>
  <c r="E72" i="15"/>
  <c r="G72" i="17" s="1"/>
  <c r="E71" i="15"/>
  <c r="E70" i="15"/>
  <c r="E69" i="15"/>
  <c r="E68" i="15"/>
  <c r="E67" i="15"/>
  <c r="E66" i="15"/>
  <c r="G66" i="17" s="1"/>
  <c r="E65" i="15"/>
  <c r="G65" i="17" s="1"/>
  <c r="E64" i="15"/>
  <c r="G64" i="17" s="1"/>
  <c r="E63" i="15"/>
  <c r="G63" i="17" s="1"/>
  <c r="E62" i="15"/>
  <c r="G62" i="17" s="1"/>
  <c r="E61" i="15"/>
  <c r="G61" i="17" s="1"/>
  <c r="E60" i="15"/>
  <c r="G60" i="17" s="1"/>
  <c r="E59" i="15"/>
  <c r="G59" i="17" s="1"/>
  <c r="E58" i="15"/>
  <c r="G58" i="17" s="1"/>
  <c r="E57" i="15"/>
  <c r="G57" i="17" s="1"/>
  <c r="E56" i="15"/>
  <c r="G56" i="17" s="1"/>
  <c r="E55" i="15"/>
  <c r="G55" i="17" s="1"/>
  <c r="E54" i="15"/>
  <c r="G54" i="17" s="1"/>
  <c r="E53" i="15"/>
  <c r="G53" i="17" s="1"/>
  <c r="E52" i="15"/>
  <c r="G52" i="17" s="1"/>
  <c r="E51" i="15"/>
  <c r="G51" i="17" s="1"/>
  <c r="E50" i="15"/>
  <c r="G50" i="17" s="1"/>
  <c r="E49" i="15"/>
  <c r="G49" i="17" s="1"/>
  <c r="E48" i="15"/>
  <c r="G48" i="17" s="1"/>
  <c r="E47" i="15"/>
  <c r="G47" i="17" s="1"/>
  <c r="E37" i="15"/>
  <c r="E36" i="15"/>
  <c r="G36" i="17" s="1"/>
  <c r="E35" i="15"/>
  <c r="G35" i="17" s="1"/>
  <c r="E34" i="15"/>
  <c r="G34" i="17" s="1"/>
  <c r="E33" i="15"/>
  <c r="G33" i="17" s="1"/>
  <c r="E32" i="15"/>
  <c r="G32" i="17" s="1"/>
  <c r="E31" i="15"/>
  <c r="G31" i="17" s="1"/>
  <c r="E30" i="15"/>
  <c r="E29" i="15"/>
  <c r="E28" i="15"/>
  <c r="E27" i="15"/>
  <c r="E26" i="15"/>
  <c r="E25" i="15"/>
  <c r="G25" i="17" s="1"/>
  <c r="E24" i="15"/>
  <c r="G24" i="17" s="1"/>
  <c r="E23" i="15"/>
  <c r="G23" i="17" s="1"/>
  <c r="E22" i="15"/>
  <c r="G22" i="17" s="1"/>
  <c r="E21" i="15"/>
  <c r="G21" i="17" s="1"/>
  <c r="E20" i="15"/>
  <c r="G20" i="17" s="1"/>
  <c r="E19" i="15"/>
  <c r="G19" i="17" s="1"/>
  <c r="E18" i="15"/>
  <c r="G18" i="17" s="1"/>
  <c r="E17" i="15"/>
  <c r="G17" i="17" s="1"/>
  <c r="E16" i="15"/>
  <c r="G16" i="17" s="1"/>
  <c r="E15" i="15"/>
  <c r="G15" i="17" s="1"/>
  <c r="E14" i="15"/>
  <c r="G14" i="17" s="1"/>
  <c r="E13" i="15"/>
  <c r="G13" i="17" s="1"/>
  <c r="E12" i="15"/>
  <c r="G12" i="17" s="1"/>
  <c r="E11" i="15"/>
  <c r="G11" i="17" s="1"/>
  <c r="E10" i="15"/>
  <c r="G10" i="17" s="1"/>
  <c r="E9" i="15"/>
  <c r="G9" i="17" s="1"/>
  <c r="E8" i="15"/>
  <c r="G8" i="17" s="1"/>
  <c r="E7" i="15"/>
  <c r="G7" i="17" s="1"/>
  <c r="E6" i="15"/>
  <c r="G6" i="17" s="1"/>
  <c r="E78" i="14"/>
  <c r="E77" i="14"/>
  <c r="G77" i="16" s="1"/>
  <c r="E76" i="14"/>
  <c r="G76" i="16" s="1"/>
  <c r="E75" i="14"/>
  <c r="G75" i="16" s="1"/>
  <c r="E74" i="14"/>
  <c r="G74" i="16" s="1"/>
  <c r="E73" i="14"/>
  <c r="G73" i="16" s="1"/>
  <c r="E72" i="14"/>
  <c r="G72" i="16" s="1"/>
  <c r="E71" i="14"/>
  <c r="E70" i="14"/>
  <c r="E69" i="14"/>
  <c r="E68" i="14"/>
  <c r="E67" i="14"/>
  <c r="E66" i="14"/>
  <c r="G66" i="16" s="1"/>
  <c r="E65" i="14"/>
  <c r="G65" i="16" s="1"/>
  <c r="E64" i="14"/>
  <c r="G64" i="16" s="1"/>
  <c r="E63" i="14"/>
  <c r="G63" i="16" s="1"/>
  <c r="E62" i="14"/>
  <c r="G62" i="16" s="1"/>
  <c r="E61" i="14"/>
  <c r="G61" i="16" s="1"/>
  <c r="E60" i="14"/>
  <c r="G60" i="16" s="1"/>
  <c r="E59" i="14"/>
  <c r="G59" i="16" s="1"/>
  <c r="E58" i="14"/>
  <c r="G58" i="16" s="1"/>
  <c r="E57" i="14"/>
  <c r="G57" i="16" s="1"/>
  <c r="E56" i="14"/>
  <c r="G56" i="16" s="1"/>
  <c r="E55" i="14"/>
  <c r="G55" i="16" s="1"/>
  <c r="E54" i="14"/>
  <c r="G54" i="16" s="1"/>
  <c r="E53" i="14"/>
  <c r="G53" i="16" s="1"/>
  <c r="E52" i="14"/>
  <c r="G52" i="16" s="1"/>
  <c r="E51" i="14"/>
  <c r="G51" i="16" s="1"/>
  <c r="E50" i="14"/>
  <c r="G50" i="16" s="1"/>
  <c r="E49" i="14"/>
  <c r="G49" i="16" s="1"/>
  <c r="E48" i="14"/>
  <c r="G48" i="16" s="1"/>
  <c r="E47" i="14"/>
  <c r="G47" i="16" s="1"/>
  <c r="E37" i="14"/>
  <c r="G37" i="16" s="1"/>
  <c r="E36" i="14"/>
  <c r="G36" i="16" s="1"/>
  <c r="E35" i="14"/>
  <c r="G35" i="16" s="1"/>
  <c r="E34" i="14"/>
  <c r="G34" i="16" s="1"/>
  <c r="E33" i="14"/>
  <c r="G33" i="16" s="1"/>
  <c r="E32" i="14"/>
  <c r="G32" i="16" s="1"/>
  <c r="E31" i="14"/>
  <c r="G31" i="16" s="1"/>
  <c r="E30" i="14"/>
  <c r="E29" i="14"/>
  <c r="E28" i="14"/>
  <c r="E27" i="14"/>
  <c r="E26" i="14"/>
  <c r="E25" i="14"/>
  <c r="G25" i="16" s="1"/>
  <c r="E24" i="14"/>
  <c r="G24" i="16" s="1"/>
  <c r="E23" i="14"/>
  <c r="G23" i="16" s="1"/>
  <c r="E22" i="14"/>
  <c r="G22" i="16" s="1"/>
  <c r="E21" i="14"/>
  <c r="G21" i="16" s="1"/>
  <c r="E20" i="14"/>
  <c r="G20" i="16" s="1"/>
  <c r="E19" i="14"/>
  <c r="G19" i="16" s="1"/>
  <c r="E18" i="14"/>
  <c r="G18" i="16" s="1"/>
  <c r="E17" i="14"/>
  <c r="G17" i="16" s="1"/>
  <c r="E16" i="14"/>
  <c r="G16" i="16" s="1"/>
  <c r="E15" i="14"/>
  <c r="G15" i="16" s="1"/>
  <c r="E14" i="14"/>
  <c r="G14" i="16" s="1"/>
  <c r="E13" i="14"/>
  <c r="G13" i="16" s="1"/>
  <c r="E12" i="14"/>
  <c r="G12" i="16" s="1"/>
  <c r="E11" i="14"/>
  <c r="G11" i="16" s="1"/>
  <c r="E10" i="14"/>
  <c r="G10" i="16" s="1"/>
  <c r="E9" i="14"/>
  <c r="G9" i="16" s="1"/>
  <c r="E8" i="14"/>
  <c r="G8" i="16" s="1"/>
  <c r="E7" i="14"/>
  <c r="G7" i="16" s="1"/>
  <c r="E6" i="14"/>
  <c r="G6" i="16" s="1"/>
  <c r="E78" i="13"/>
  <c r="E77" i="13"/>
  <c r="F77" i="17" s="1"/>
  <c r="E76" i="13"/>
  <c r="F76" i="17" s="1"/>
  <c r="E75" i="13"/>
  <c r="F75" i="17" s="1"/>
  <c r="E74" i="13"/>
  <c r="F74" i="17" s="1"/>
  <c r="E73" i="13"/>
  <c r="F73" i="17" s="1"/>
  <c r="E72" i="13"/>
  <c r="F72" i="17" s="1"/>
  <c r="E71" i="13"/>
  <c r="E70" i="13"/>
  <c r="E69" i="13"/>
  <c r="E68" i="13"/>
  <c r="E67" i="13"/>
  <c r="E66" i="13"/>
  <c r="F66" i="17" s="1"/>
  <c r="E65" i="13"/>
  <c r="F65" i="17" s="1"/>
  <c r="E64" i="13"/>
  <c r="F64" i="17" s="1"/>
  <c r="E63" i="13"/>
  <c r="F63" i="17" s="1"/>
  <c r="E62" i="13"/>
  <c r="F62" i="17" s="1"/>
  <c r="E61" i="13"/>
  <c r="F61" i="17" s="1"/>
  <c r="E60" i="13"/>
  <c r="F60" i="17" s="1"/>
  <c r="E59" i="13"/>
  <c r="F59" i="17" s="1"/>
  <c r="E58" i="13"/>
  <c r="F58" i="17" s="1"/>
  <c r="E57" i="13"/>
  <c r="F57" i="17" s="1"/>
  <c r="E56" i="13"/>
  <c r="F56" i="17" s="1"/>
  <c r="E55" i="13"/>
  <c r="F55" i="17" s="1"/>
  <c r="E54" i="13"/>
  <c r="F54" i="17" s="1"/>
  <c r="E53" i="13"/>
  <c r="F53" i="17" s="1"/>
  <c r="E52" i="13"/>
  <c r="F52" i="17" s="1"/>
  <c r="E51" i="13"/>
  <c r="F51" i="17" s="1"/>
  <c r="E50" i="13"/>
  <c r="F50" i="17" s="1"/>
  <c r="E49" i="13"/>
  <c r="F49" i="17" s="1"/>
  <c r="E48" i="13"/>
  <c r="F48" i="17" s="1"/>
  <c r="E47" i="13"/>
  <c r="F47" i="17" s="1"/>
  <c r="E37" i="13"/>
  <c r="E36" i="13"/>
  <c r="F36" i="17" s="1"/>
  <c r="E35" i="13"/>
  <c r="F35" i="17" s="1"/>
  <c r="E34" i="13"/>
  <c r="F34" i="17" s="1"/>
  <c r="E33" i="13"/>
  <c r="F33" i="17" s="1"/>
  <c r="E32" i="13"/>
  <c r="F32" i="17" s="1"/>
  <c r="E31" i="13"/>
  <c r="F31" i="17" s="1"/>
  <c r="E30" i="13"/>
  <c r="E29" i="13"/>
  <c r="E28" i="13"/>
  <c r="E27" i="13"/>
  <c r="E26" i="13"/>
  <c r="E25" i="13"/>
  <c r="F25" i="17" s="1"/>
  <c r="E24" i="13"/>
  <c r="F24" i="17" s="1"/>
  <c r="E23" i="13"/>
  <c r="F23" i="17" s="1"/>
  <c r="E22" i="13"/>
  <c r="F22" i="17" s="1"/>
  <c r="E21" i="13"/>
  <c r="F21" i="17" s="1"/>
  <c r="E20" i="13"/>
  <c r="F20" i="17" s="1"/>
  <c r="E19" i="13"/>
  <c r="F19" i="17" s="1"/>
  <c r="E18" i="13"/>
  <c r="F18" i="17" s="1"/>
  <c r="E17" i="13"/>
  <c r="F17" i="17" s="1"/>
  <c r="E16" i="13"/>
  <c r="F16" i="17" s="1"/>
  <c r="E15" i="13"/>
  <c r="F15" i="17" s="1"/>
  <c r="E14" i="13"/>
  <c r="F14" i="17" s="1"/>
  <c r="E13" i="13"/>
  <c r="F13" i="17" s="1"/>
  <c r="E12" i="13"/>
  <c r="F12" i="17" s="1"/>
  <c r="E11" i="13"/>
  <c r="F11" i="17" s="1"/>
  <c r="E10" i="13"/>
  <c r="F10" i="17" s="1"/>
  <c r="E9" i="13"/>
  <c r="F9" i="17" s="1"/>
  <c r="E8" i="13"/>
  <c r="F8" i="17" s="1"/>
  <c r="E7" i="13"/>
  <c r="F7" i="17" s="1"/>
  <c r="E6" i="13"/>
  <c r="F6" i="17" s="1"/>
  <c r="E78" i="12"/>
  <c r="E77" i="12"/>
  <c r="F77" i="16" s="1"/>
  <c r="E76" i="12"/>
  <c r="F76" i="16" s="1"/>
  <c r="E75" i="12"/>
  <c r="F75" i="16" s="1"/>
  <c r="E74" i="12"/>
  <c r="F74" i="16" s="1"/>
  <c r="E73" i="12"/>
  <c r="F73" i="16" s="1"/>
  <c r="E72" i="12"/>
  <c r="F72" i="16" s="1"/>
  <c r="E71" i="12"/>
  <c r="E70" i="12"/>
  <c r="E69" i="12"/>
  <c r="E68" i="12"/>
  <c r="E67" i="12"/>
  <c r="E66" i="12"/>
  <c r="F66" i="16" s="1"/>
  <c r="E65" i="12"/>
  <c r="F65" i="16" s="1"/>
  <c r="E64" i="12"/>
  <c r="F64" i="16" s="1"/>
  <c r="E63" i="12"/>
  <c r="F63" i="16" s="1"/>
  <c r="E62" i="12"/>
  <c r="F62" i="16" s="1"/>
  <c r="E61" i="12"/>
  <c r="F61" i="16" s="1"/>
  <c r="E60" i="12"/>
  <c r="F60" i="16" s="1"/>
  <c r="E59" i="12"/>
  <c r="F59" i="16" s="1"/>
  <c r="E58" i="12"/>
  <c r="F58" i="16" s="1"/>
  <c r="E57" i="12"/>
  <c r="F57" i="16" s="1"/>
  <c r="E56" i="12"/>
  <c r="F56" i="16" s="1"/>
  <c r="E55" i="12"/>
  <c r="F55" i="16" s="1"/>
  <c r="E54" i="12"/>
  <c r="F54" i="16" s="1"/>
  <c r="E53" i="12"/>
  <c r="F53" i="16" s="1"/>
  <c r="E52" i="12"/>
  <c r="F52" i="16" s="1"/>
  <c r="E51" i="12"/>
  <c r="F51" i="16" s="1"/>
  <c r="E50" i="12"/>
  <c r="F50" i="16" s="1"/>
  <c r="E49" i="12"/>
  <c r="F49" i="16" s="1"/>
  <c r="E48" i="12"/>
  <c r="F48" i="16" s="1"/>
  <c r="E47" i="12"/>
  <c r="F47" i="16" s="1"/>
  <c r="E37" i="12"/>
  <c r="E36" i="12"/>
  <c r="F36" i="16" s="1"/>
  <c r="E35" i="12"/>
  <c r="F35" i="16" s="1"/>
  <c r="E34" i="12"/>
  <c r="F34" i="16" s="1"/>
  <c r="E33" i="12"/>
  <c r="F33" i="16" s="1"/>
  <c r="E32" i="12"/>
  <c r="F32" i="16" s="1"/>
  <c r="E31" i="12"/>
  <c r="F31" i="16" s="1"/>
  <c r="E30" i="12"/>
  <c r="E29" i="12"/>
  <c r="E28" i="12"/>
  <c r="E27" i="12"/>
  <c r="E26" i="12"/>
  <c r="E25" i="12"/>
  <c r="F25" i="16" s="1"/>
  <c r="E24" i="12"/>
  <c r="F24" i="16" s="1"/>
  <c r="E23" i="12"/>
  <c r="F23" i="16" s="1"/>
  <c r="E22" i="12"/>
  <c r="F22" i="16" s="1"/>
  <c r="E21" i="12"/>
  <c r="F21" i="16" s="1"/>
  <c r="E20" i="12"/>
  <c r="F20" i="16" s="1"/>
  <c r="E19" i="12"/>
  <c r="F19" i="16" s="1"/>
  <c r="E18" i="12"/>
  <c r="F18" i="16" s="1"/>
  <c r="E17" i="12"/>
  <c r="F17" i="16" s="1"/>
  <c r="E16" i="12"/>
  <c r="F16" i="16" s="1"/>
  <c r="E15" i="12"/>
  <c r="F15" i="16" s="1"/>
  <c r="E14" i="12"/>
  <c r="F14" i="16" s="1"/>
  <c r="E13" i="12"/>
  <c r="F13" i="16" s="1"/>
  <c r="E12" i="12"/>
  <c r="F12" i="16" s="1"/>
  <c r="E11" i="12"/>
  <c r="F11" i="16" s="1"/>
  <c r="E10" i="12"/>
  <c r="F10" i="16" s="1"/>
  <c r="E9" i="12"/>
  <c r="F9" i="16" s="1"/>
  <c r="E8" i="12"/>
  <c r="F8" i="16" s="1"/>
  <c r="E7" i="12"/>
  <c r="F7" i="16" s="1"/>
  <c r="E6" i="12"/>
  <c r="F6" i="16" s="1"/>
  <c r="E78" i="10"/>
  <c r="E77" i="10"/>
  <c r="E77" i="17" s="1"/>
  <c r="E76" i="10"/>
  <c r="E76" i="17" s="1"/>
  <c r="E75" i="10"/>
  <c r="E75" i="17" s="1"/>
  <c r="E74" i="10"/>
  <c r="E74" i="17" s="1"/>
  <c r="E73" i="10"/>
  <c r="E73" i="17" s="1"/>
  <c r="E72" i="10"/>
  <c r="E72" i="17" s="1"/>
  <c r="E71" i="10"/>
  <c r="E70" i="10"/>
  <c r="E69" i="10"/>
  <c r="E68" i="10"/>
  <c r="E67" i="10"/>
  <c r="E66" i="10"/>
  <c r="E66" i="17" s="1"/>
  <c r="E65" i="10"/>
  <c r="E65" i="17" s="1"/>
  <c r="E64" i="10"/>
  <c r="E64" i="17" s="1"/>
  <c r="E63" i="10"/>
  <c r="E63" i="17" s="1"/>
  <c r="E62" i="10"/>
  <c r="E62" i="17" s="1"/>
  <c r="E61" i="10"/>
  <c r="E61" i="17" s="1"/>
  <c r="E60" i="10"/>
  <c r="E60" i="17" s="1"/>
  <c r="E59" i="10"/>
  <c r="E59" i="17" s="1"/>
  <c r="E58" i="10"/>
  <c r="E58" i="17" s="1"/>
  <c r="E57" i="10"/>
  <c r="E57" i="17" s="1"/>
  <c r="E56" i="10"/>
  <c r="E56" i="17" s="1"/>
  <c r="E55" i="10"/>
  <c r="E55" i="17" s="1"/>
  <c r="E54" i="10"/>
  <c r="E54" i="17" s="1"/>
  <c r="E53" i="10"/>
  <c r="E53" i="17" s="1"/>
  <c r="E52" i="10"/>
  <c r="E52" i="17" s="1"/>
  <c r="E51" i="10"/>
  <c r="E51" i="17" s="1"/>
  <c r="E50" i="10"/>
  <c r="E50" i="17" s="1"/>
  <c r="E49" i="10"/>
  <c r="E49" i="17" s="1"/>
  <c r="E48" i="10"/>
  <c r="E48" i="17" s="1"/>
  <c r="E47" i="10"/>
  <c r="E47" i="17" s="1"/>
  <c r="E37" i="10"/>
  <c r="E36" i="10"/>
  <c r="E36" i="17" s="1"/>
  <c r="E35" i="10"/>
  <c r="E35" i="17" s="1"/>
  <c r="E34" i="10"/>
  <c r="E34" i="17" s="1"/>
  <c r="E33" i="10"/>
  <c r="E33" i="17" s="1"/>
  <c r="E32" i="10"/>
  <c r="E32" i="17" s="1"/>
  <c r="E31" i="10"/>
  <c r="E31" i="17" s="1"/>
  <c r="E30" i="10"/>
  <c r="E29" i="10"/>
  <c r="E28" i="10"/>
  <c r="E27" i="10"/>
  <c r="E26" i="10"/>
  <c r="E25" i="10"/>
  <c r="E25" i="17" s="1"/>
  <c r="E24" i="10"/>
  <c r="E24" i="17" s="1"/>
  <c r="E23" i="10"/>
  <c r="E23" i="17" s="1"/>
  <c r="E22" i="10"/>
  <c r="E22" i="17" s="1"/>
  <c r="E21" i="10"/>
  <c r="E21" i="17" s="1"/>
  <c r="E20" i="10"/>
  <c r="E20" i="17" s="1"/>
  <c r="E19" i="10"/>
  <c r="E19" i="17" s="1"/>
  <c r="E18" i="10"/>
  <c r="E18" i="17" s="1"/>
  <c r="E17" i="10"/>
  <c r="E17" i="17" s="1"/>
  <c r="E16" i="10"/>
  <c r="E16" i="17" s="1"/>
  <c r="E15" i="10"/>
  <c r="E15" i="17" s="1"/>
  <c r="E14" i="10"/>
  <c r="E14" i="17" s="1"/>
  <c r="E13" i="10"/>
  <c r="E13" i="17" s="1"/>
  <c r="E12" i="10"/>
  <c r="E12" i="17" s="1"/>
  <c r="E11" i="10"/>
  <c r="E11" i="17" s="1"/>
  <c r="E10" i="10"/>
  <c r="E10" i="17" s="1"/>
  <c r="E9" i="10"/>
  <c r="E9" i="17" s="1"/>
  <c r="E8" i="10"/>
  <c r="E8" i="17" s="1"/>
  <c r="E7" i="10"/>
  <c r="E7" i="17" s="1"/>
  <c r="E6" i="10"/>
  <c r="E6" i="17" s="1"/>
  <c r="E78" i="9"/>
  <c r="E77" i="9"/>
  <c r="E77" i="16" s="1"/>
  <c r="E76" i="9"/>
  <c r="E76" i="16" s="1"/>
  <c r="E75" i="9"/>
  <c r="E75" i="16" s="1"/>
  <c r="E74" i="9"/>
  <c r="E74" i="16" s="1"/>
  <c r="E73" i="9"/>
  <c r="E73" i="16" s="1"/>
  <c r="E72" i="9"/>
  <c r="E72" i="16" s="1"/>
  <c r="E71" i="9"/>
  <c r="E70" i="9"/>
  <c r="E69" i="9"/>
  <c r="E68" i="9"/>
  <c r="E67" i="9"/>
  <c r="E66" i="9"/>
  <c r="E66" i="16" s="1"/>
  <c r="E65" i="9"/>
  <c r="E65" i="16" s="1"/>
  <c r="E64" i="9"/>
  <c r="E64" i="16" s="1"/>
  <c r="E63" i="9"/>
  <c r="E63" i="16" s="1"/>
  <c r="E62" i="9"/>
  <c r="E62" i="16" s="1"/>
  <c r="E61" i="9"/>
  <c r="E61" i="16" s="1"/>
  <c r="E60" i="9"/>
  <c r="E60" i="16" s="1"/>
  <c r="E59" i="9"/>
  <c r="E59" i="16" s="1"/>
  <c r="E58" i="9"/>
  <c r="E58" i="16" s="1"/>
  <c r="E57" i="9"/>
  <c r="E57" i="16" s="1"/>
  <c r="E56" i="9"/>
  <c r="E56" i="16" s="1"/>
  <c r="E55" i="9"/>
  <c r="E55" i="16" s="1"/>
  <c r="E54" i="9"/>
  <c r="E54" i="16" s="1"/>
  <c r="E53" i="9"/>
  <c r="E53" i="16" s="1"/>
  <c r="E52" i="9"/>
  <c r="E52" i="16" s="1"/>
  <c r="E51" i="9"/>
  <c r="E51" i="16" s="1"/>
  <c r="E50" i="9"/>
  <c r="E50" i="16" s="1"/>
  <c r="E49" i="9"/>
  <c r="E49" i="16" s="1"/>
  <c r="E48" i="9"/>
  <c r="E48" i="16" s="1"/>
  <c r="E47" i="9"/>
  <c r="E47" i="16" s="1"/>
  <c r="E37" i="9"/>
  <c r="E36" i="9"/>
  <c r="E36" i="16" s="1"/>
  <c r="E35" i="9"/>
  <c r="E35" i="16" s="1"/>
  <c r="E34" i="9"/>
  <c r="E34" i="16" s="1"/>
  <c r="E33" i="9"/>
  <c r="E33" i="16" s="1"/>
  <c r="E32" i="9"/>
  <c r="E32" i="16" s="1"/>
  <c r="E31" i="9"/>
  <c r="E31" i="16" s="1"/>
  <c r="E30" i="9"/>
  <c r="E29" i="9"/>
  <c r="E28" i="9"/>
  <c r="E27" i="9"/>
  <c r="E26" i="9"/>
  <c r="E25" i="9"/>
  <c r="E25" i="16" s="1"/>
  <c r="E24" i="9"/>
  <c r="E24" i="16" s="1"/>
  <c r="E23" i="9"/>
  <c r="E23" i="16" s="1"/>
  <c r="E22" i="9"/>
  <c r="E22" i="16" s="1"/>
  <c r="E21" i="9"/>
  <c r="E21" i="16" s="1"/>
  <c r="E20" i="9"/>
  <c r="E20" i="16" s="1"/>
  <c r="E19" i="9"/>
  <c r="E19" i="16" s="1"/>
  <c r="E18" i="9"/>
  <c r="E18" i="16" s="1"/>
  <c r="E17" i="9"/>
  <c r="E17" i="16" s="1"/>
  <c r="E16" i="9"/>
  <c r="E16" i="16" s="1"/>
  <c r="E15" i="9"/>
  <c r="E15" i="16" s="1"/>
  <c r="E14" i="9"/>
  <c r="E14" i="16" s="1"/>
  <c r="E13" i="9"/>
  <c r="E13" i="16" s="1"/>
  <c r="E12" i="9"/>
  <c r="E12" i="16" s="1"/>
  <c r="E11" i="9"/>
  <c r="E11" i="16" s="1"/>
  <c r="E10" i="9"/>
  <c r="E10" i="16" s="1"/>
  <c r="E9" i="9"/>
  <c r="E9" i="16" s="1"/>
  <c r="E8" i="9"/>
  <c r="E8" i="16" s="1"/>
  <c r="E7" i="9"/>
  <c r="E7" i="16" s="1"/>
  <c r="E6" i="9"/>
  <c r="E6" i="16" s="1"/>
  <c r="E78" i="8"/>
  <c r="D78" i="17" s="1"/>
  <c r="E77" i="8"/>
  <c r="D77" i="17" s="1"/>
  <c r="E76" i="8"/>
  <c r="D76" i="17" s="1"/>
  <c r="E75" i="8"/>
  <c r="D75" i="17" s="1"/>
  <c r="E74" i="8"/>
  <c r="D74" i="17" s="1"/>
  <c r="E73" i="8"/>
  <c r="D73" i="17" s="1"/>
  <c r="E72" i="8"/>
  <c r="D72" i="17" s="1"/>
  <c r="E71" i="8"/>
  <c r="E70" i="8"/>
  <c r="E69" i="8"/>
  <c r="E68" i="8"/>
  <c r="E67" i="8"/>
  <c r="D67" i="17" s="1"/>
  <c r="E66" i="8"/>
  <c r="D66" i="17" s="1"/>
  <c r="E65" i="8"/>
  <c r="D65" i="17" s="1"/>
  <c r="E64" i="8"/>
  <c r="D64" i="17" s="1"/>
  <c r="E63" i="8"/>
  <c r="D63" i="17" s="1"/>
  <c r="E62" i="8"/>
  <c r="D62" i="17" s="1"/>
  <c r="E61" i="8"/>
  <c r="D61" i="17" s="1"/>
  <c r="E60" i="8"/>
  <c r="D60" i="17" s="1"/>
  <c r="E59" i="8"/>
  <c r="D59" i="17" s="1"/>
  <c r="E58" i="8"/>
  <c r="D58" i="17" s="1"/>
  <c r="E57" i="8"/>
  <c r="D57" i="17" s="1"/>
  <c r="E56" i="8"/>
  <c r="D56" i="17" s="1"/>
  <c r="E55" i="8"/>
  <c r="D55" i="17" s="1"/>
  <c r="E54" i="8"/>
  <c r="D54" i="17" s="1"/>
  <c r="E53" i="8"/>
  <c r="D53" i="17" s="1"/>
  <c r="E52" i="8"/>
  <c r="D52" i="17" s="1"/>
  <c r="E51" i="8"/>
  <c r="D51" i="17" s="1"/>
  <c r="E50" i="8"/>
  <c r="D50" i="17" s="1"/>
  <c r="E49" i="8"/>
  <c r="D49" i="17" s="1"/>
  <c r="E48" i="8"/>
  <c r="D48" i="17" s="1"/>
  <c r="E47" i="8"/>
  <c r="D47" i="17" s="1"/>
  <c r="E37" i="8"/>
  <c r="E36" i="8"/>
  <c r="D36" i="17" s="1"/>
  <c r="E35" i="8"/>
  <c r="D35" i="17" s="1"/>
  <c r="E34" i="8"/>
  <c r="D34" i="17" s="1"/>
  <c r="E33" i="8"/>
  <c r="D33" i="17" s="1"/>
  <c r="E32" i="8"/>
  <c r="D32" i="17" s="1"/>
  <c r="E31" i="8"/>
  <c r="D31" i="17" s="1"/>
  <c r="E30" i="8"/>
  <c r="E29" i="8"/>
  <c r="E28" i="8"/>
  <c r="E27" i="8"/>
  <c r="E26" i="8"/>
  <c r="E25" i="8"/>
  <c r="D25" i="17" s="1"/>
  <c r="E24" i="8"/>
  <c r="D24" i="17" s="1"/>
  <c r="E23" i="8"/>
  <c r="D23" i="17" s="1"/>
  <c r="E22" i="8"/>
  <c r="D22" i="17" s="1"/>
  <c r="E21" i="8"/>
  <c r="D21" i="17" s="1"/>
  <c r="E20" i="8"/>
  <c r="D20" i="17" s="1"/>
  <c r="E19" i="8"/>
  <c r="D19" i="17" s="1"/>
  <c r="E18" i="8"/>
  <c r="D18" i="17" s="1"/>
  <c r="E17" i="8"/>
  <c r="D17" i="17" s="1"/>
  <c r="E16" i="8"/>
  <c r="D16" i="17" s="1"/>
  <c r="E15" i="8"/>
  <c r="D15" i="17" s="1"/>
  <c r="E14" i="8"/>
  <c r="D14" i="17" s="1"/>
  <c r="E13" i="8"/>
  <c r="D13" i="17" s="1"/>
  <c r="E12" i="8"/>
  <c r="D12" i="17" s="1"/>
  <c r="E11" i="8"/>
  <c r="D11" i="17" s="1"/>
  <c r="E10" i="8"/>
  <c r="D10" i="17" s="1"/>
  <c r="E9" i="8"/>
  <c r="D9" i="17" s="1"/>
  <c r="E8" i="8"/>
  <c r="D8" i="17" s="1"/>
  <c r="E7" i="8"/>
  <c r="D7" i="17" s="1"/>
  <c r="E6" i="8"/>
  <c r="D6" i="17" s="1"/>
  <c r="E78" i="7"/>
  <c r="D78" i="16" s="1"/>
  <c r="E77" i="7"/>
  <c r="D77" i="16" s="1"/>
  <c r="E76" i="7"/>
  <c r="D76" i="16" s="1"/>
  <c r="E75" i="7"/>
  <c r="D75" i="16" s="1"/>
  <c r="E74" i="7"/>
  <c r="D74" i="16" s="1"/>
  <c r="E73" i="7"/>
  <c r="D73" i="16" s="1"/>
  <c r="E72" i="7"/>
  <c r="E71" i="7"/>
  <c r="E70" i="7"/>
  <c r="E69" i="7"/>
  <c r="E68" i="7"/>
  <c r="E67" i="7"/>
  <c r="D67" i="16" s="1"/>
  <c r="E66" i="7"/>
  <c r="D66" i="16" s="1"/>
  <c r="E65" i="7"/>
  <c r="D65" i="16" s="1"/>
  <c r="E64" i="7"/>
  <c r="D64" i="16" s="1"/>
  <c r="E63" i="7"/>
  <c r="D63" i="16" s="1"/>
  <c r="E62" i="7"/>
  <c r="D62" i="16" s="1"/>
  <c r="E61" i="7"/>
  <c r="D61" i="16" s="1"/>
  <c r="E60" i="7"/>
  <c r="D60" i="16" s="1"/>
  <c r="E59" i="7"/>
  <c r="D59" i="16" s="1"/>
  <c r="E58" i="7"/>
  <c r="D58" i="16" s="1"/>
  <c r="E57" i="7"/>
  <c r="D57" i="16" s="1"/>
  <c r="E56" i="7"/>
  <c r="D56" i="16" s="1"/>
  <c r="E55" i="7"/>
  <c r="D55" i="16" s="1"/>
  <c r="E54" i="7"/>
  <c r="D54" i="16" s="1"/>
  <c r="E53" i="7"/>
  <c r="D53" i="16" s="1"/>
  <c r="E52" i="7"/>
  <c r="D52" i="16" s="1"/>
  <c r="E51" i="7"/>
  <c r="D51" i="16" s="1"/>
  <c r="E50" i="7"/>
  <c r="D50" i="16" s="1"/>
  <c r="E49" i="7"/>
  <c r="D49" i="16" s="1"/>
  <c r="E48" i="7"/>
  <c r="D48" i="16" s="1"/>
  <c r="E47" i="7"/>
  <c r="D47" i="16" s="1"/>
  <c r="E37" i="7"/>
  <c r="E36" i="7"/>
  <c r="D36" i="16" s="1"/>
  <c r="E35" i="7"/>
  <c r="D35" i="16" s="1"/>
  <c r="E34" i="7"/>
  <c r="D34" i="16" s="1"/>
  <c r="E33" i="7"/>
  <c r="D33" i="16" s="1"/>
  <c r="E32" i="7"/>
  <c r="D32" i="16" s="1"/>
  <c r="E31" i="7"/>
  <c r="D31" i="16" s="1"/>
  <c r="E30" i="7"/>
  <c r="E29" i="7"/>
  <c r="E28" i="7"/>
  <c r="E27" i="7"/>
  <c r="E26" i="7"/>
  <c r="E25" i="7"/>
  <c r="D25" i="16" s="1"/>
  <c r="E24" i="7"/>
  <c r="D24" i="16" s="1"/>
  <c r="E23" i="7"/>
  <c r="D23" i="16" s="1"/>
  <c r="E22" i="7"/>
  <c r="D22" i="16" s="1"/>
  <c r="E21" i="7"/>
  <c r="D21" i="16" s="1"/>
  <c r="E20" i="7"/>
  <c r="D20" i="16" s="1"/>
  <c r="E19" i="7"/>
  <c r="D19" i="16" s="1"/>
  <c r="E18" i="7"/>
  <c r="D18" i="16" s="1"/>
  <c r="E17" i="7"/>
  <c r="D17" i="16" s="1"/>
  <c r="E16" i="7"/>
  <c r="D16" i="16" s="1"/>
  <c r="E15" i="7"/>
  <c r="D15" i="16" s="1"/>
  <c r="E14" i="7"/>
  <c r="D14" i="16" s="1"/>
  <c r="E13" i="7"/>
  <c r="D13" i="16" s="1"/>
  <c r="E12" i="7"/>
  <c r="D12" i="16" s="1"/>
  <c r="E11" i="7"/>
  <c r="D11" i="16" s="1"/>
  <c r="E10" i="7"/>
  <c r="D10" i="16" s="1"/>
  <c r="E9" i="7"/>
  <c r="D9" i="16" s="1"/>
  <c r="E8" i="7"/>
  <c r="D8" i="16" s="1"/>
  <c r="E7" i="7"/>
  <c r="D7" i="16" s="1"/>
  <c r="E6" i="7"/>
  <c r="D6" i="16" s="1"/>
  <c r="E78" i="6"/>
  <c r="C78" i="17" s="1"/>
  <c r="E77" i="6"/>
  <c r="C77" i="17" s="1"/>
  <c r="E76" i="6"/>
  <c r="C76" i="17" s="1"/>
  <c r="E75" i="6"/>
  <c r="C75" i="17" s="1"/>
  <c r="E74" i="6"/>
  <c r="C74" i="17" s="1"/>
  <c r="E73" i="6"/>
  <c r="C73" i="17" s="1"/>
  <c r="E72" i="6"/>
  <c r="C72" i="17" s="1"/>
  <c r="E71" i="6"/>
  <c r="E70" i="6"/>
  <c r="E69" i="6"/>
  <c r="E68" i="6"/>
  <c r="E67" i="6"/>
  <c r="C67" i="17" s="1"/>
  <c r="E66" i="6"/>
  <c r="C66" i="17" s="1"/>
  <c r="E65" i="6"/>
  <c r="C65" i="17" s="1"/>
  <c r="E64" i="6"/>
  <c r="C64" i="17" s="1"/>
  <c r="E63" i="6"/>
  <c r="C63" i="17" s="1"/>
  <c r="E62" i="6"/>
  <c r="C62" i="17" s="1"/>
  <c r="E61" i="6"/>
  <c r="C61" i="17" s="1"/>
  <c r="E60" i="6"/>
  <c r="C60" i="17" s="1"/>
  <c r="E59" i="6"/>
  <c r="C59" i="17" s="1"/>
  <c r="E58" i="6"/>
  <c r="C58" i="17" s="1"/>
  <c r="E57" i="6"/>
  <c r="C57" i="17" s="1"/>
  <c r="E56" i="6"/>
  <c r="C56" i="17" s="1"/>
  <c r="E55" i="6"/>
  <c r="C55" i="17" s="1"/>
  <c r="E54" i="6"/>
  <c r="C54" i="17" s="1"/>
  <c r="E53" i="6"/>
  <c r="C53" i="17" s="1"/>
  <c r="E52" i="6"/>
  <c r="C52" i="17" s="1"/>
  <c r="E51" i="6"/>
  <c r="C51" i="17" s="1"/>
  <c r="E50" i="6"/>
  <c r="C50" i="17" s="1"/>
  <c r="E49" i="6"/>
  <c r="C49" i="17" s="1"/>
  <c r="E48" i="6"/>
  <c r="C48" i="17" s="1"/>
  <c r="E47" i="6"/>
  <c r="C47" i="17" s="1"/>
  <c r="E37" i="6"/>
  <c r="E36" i="6"/>
  <c r="C36" i="17" s="1"/>
  <c r="E35" i="6"/>
  <c r="C35" i="17" s="1"/>
  <c r="E34" i="6"/>
  <c r="C34" i="17" s="1"/>
  <c r="E33" i="6"/>
  <c r="E32" i="6"/>
  <c r="C32" i="17" s="1"/>
  <c r="E31" i="6"/>
  <c r="C31" i="17" s="1"/>
  <c r="E30" i="6"/>
  <c r="E29" i="6"/>
  <c r="E28" i="6"/>
  <c r="E27" i="6"/>
  <c r="E26" i="6"/>
  <c r="C26" i="17" s="1"/>
  <c r="E25" i="6"/>
  <c r="C25" i="17" s="1"/>
  <c r="E24" i="6"/>
  <c r="C24" i="17" s="1"/>
  <c r="E23" i="6"/>
  <c r="C23" i="17" s="1"/>
  <c r="E22" i="6"/>
  <c r="C22" i="17" s="1"/>
  <c r="E21" i="6"/>
  <c r="C21" i="17" s="1"/>
  <c r="E20" i="6"/>
  <c r="C20" i="17" s="1"/>
  <c r="E19" i="6"/>
  <c r="C19" i="17" s="1"/>
  <c r="E18" i="6"/>
  <c r="C18" i="17" s="1"/>
  <c r="E17" i="6"/>
  <c r="C17" i="17" s="1"/>
  <c r="E16" i="6"/>
  <c r="C16" i="17" s="1"/>
  <c r="E15" i="6"/>
  <c r="C15" i="17" s="1"/>
  <c r="E14" i="6"/>
  <c r="C14" i="17" s="1"/>
  <c r="E13" i="6"/>
  <c r="C13" i="17" s="1"/>
  <c r="E12" i="6"/>
  <c r="C12" i="17" s="1"/>
  <c r="E11" i="6"/>
  <c r="C11" i="17" s="1"/>
  <c r="E10" i="6"/>
  <c r="C10" i="17" s="1"/>
  <c r="E9" i="6"/>
  <c r="C9" i="17" s="1"/>
  <c r="E8" i="6"/>
  <c r="C8" i="17" s="1"/>
  <c r="E7" i="6"/>
  <c r="C7" i="17" s="1"/>
  <c r="E6" i="6"/>
  <c r="C6" i="17" s="1"/>
  <c r="E78" i="5"/>
  <c r="C78" i="16" s="1"/>
  <c r="E77" i="5"/>
  <c r="C77" i="16" s="1"/>
  <c r="E76" i="5"/>
  <c r="C76" i="16" s="1"/>
  <c r="E75" i="5"/>
  <c r="C75" i="16" s="1"/>
  <c r="E74" i="5"/>
  <c r="C74" i="16" s="1"/>
  <c r="E73" i="5"/>
  <c r="C73" i="16" s="1"/>
  <c r="E72" i="5"/>
  <c r="C72" i="16" s="1"/>
  <c r="E71" i="5"/>
  <c r="E70" i="5"/>
  <c r="E69" i="5"/>
  <c r="E68" i="5"/>
  <c r="E67" i="5"/>
  <c r="C67" i="16" s="1"/>
  <c r="E66" i="5"/>
  <c r="C66" i="16" s="1"/>
  <c r="E65" i="5"/>
  <c r="C65" i="16" s="1"/>
  <c r="E64" i="5"/>
  <c r="C64" i="16" s="1"/>
  <c r="E63" i="5"/>
  <c r="C63" i="16" s="1"/>
  <c r="E62" i="5"/>
  <c r="C62" i="16" s="1"/>
  <c r="E61" i="5"/>
  <c r="C61" i="16" s="1"/>
  <c r="E60" i="5"/>
  <c r="C60" i="16" s="1"/>
  <c r="E59" i="5"/>
  <c r="C59" i="16" s="1"/>
  <c r="E58" i="5"/>
  <c r="C58" i="16" s="1"/>
  <c r="E57" i="5"/>
  <c r="C57" i="16" s="1"/>
  <c r="E56" i="5"/>
  <c r="C56" i="16" s="1"/>
  <c r="E55" i="5"/>
  <c r="C55" i="16" s="1"/>
  <c r="E54" i="5"/>
  <c r="C54" i="16" s="1"/>
  <c r="E53" i="5"/>
  <c r="C53" i="16" s="1"/>
  <c r="E52" i="5"/>
  <c r="C52" i="16" s="1"/>
  <c r="E51" i="5"/>
  <c r="C51" i="16" s="1"/>
  <c r="E50" i="5"/>
  <c r="C50" i="16" s="1"/>
  <c r="E49" i="5"/>
  <c r="C49" i="16" s="1"/>
  <c r="E48" i="5"/>
  <c r="C48" i="16" s="1"/>
  <c r="E47" i="5"/>
  <c r="C47" i="16" s="1"/>
  <c r="E37" i="5"/>
  <c r="C37" i="16" s="1"/>
  <c r="E36" i="5"/>
  <c r="C36" i="16" s="1"/>
  <c r="E35" i="5"/>
  <c r="C35" i="16" s="1"/>
  <c r="E34" i="5"/>
  <c r="C34" i="16" s="1"/>
  <c r="E33" i="5"/>
  <c r="C33" i="16" s="1"/>
  <c r="E32" i="5"/>
  <c r="C32" i="16" s="1"/>
  <c r="E31" i="5"/>
  <c r="C31" i="16" s="1"/>
  <c r="E30" i="5"/>
  <c r="E29" i="5"/>
  <c r="E28" i="5"/>
  <c r="E27" i="5"/>
  <c r="E26" i="5"/>
  <c r="C26" i="16" s="1"/>
  <c r="E25" i="5"/>
  <c r="C25" i="16" s="1"/>
  <c r="E24" i="5"/>
  <c r="C24" i="16" s="1"/>
  <c r="E23" i="5"/>
  <c r="C23" i="16" s="1"/>
  <c r="E22" i="5"/>
  <c r="C22" i="16" s="1"/>
  <c r="E21" i="5"/>
  <c r="C21" i="16" s="1"/>
  <c r="E20" i="5"/>
  <c r="C20" i="16" s="1"/>
  <c r="E19" i="5"/>
  <c r="C19" i="16" s="1"/>
  <c r="E18" i="5"/>
  <c r="C18" i="16" s="1"/>
  <c r="E17" i="5"/>
  <c r="C17" i="16" s="1"/>
  <c r="E16" i="5"/>
  <c r="C16" i="16" s="1"/>
  <c r="E15" i="5"/>
  <c r="C15" i="16" s="1"/>
  <c r="E14" i="5"/>
  <c r="C14" i="16" s="1"/>
  <c r="E13" i="5"/>
  <c r="C13" i="16" s="1"/>
  <c r="E12" i="5"/>
  <c r="C12" i="16" s="1"/>
  <c r="E11" i="5"/>
  <c r="C11" i="16" s="1"/>
  <c r="E10" i="5"/>
  <c r="C10" i="16" s="1"/>
  <c r="E9" i="5"/>
  <c r="C9" i="16" s="1"/>
  <c r="E8" i="5"/>
  <c r="C8" i="16" s="1"/>
  <c r="E7" i="5"/>
  <c r="C7" i="16" s="1"/>
  <c r="E6" i="5"/>
  <c r="C6" i="16" s="1"/>
  <c r="E78" i="4"/>
  <c r="B78" i="17" s="1"/>
  <c r="E77" i="4"/>
  <c r="B77" i="17" s="1"/>
  <c r="E76" i="4"/>
  <c r="B76" i="17" s="1"/>
  <c r="E75" i="4"/>
  <c r="B75" i="17" s="1"/>
  <c r="E74" i="4"/>
  <c r="B74" i="17" s="1"/>
  <c r="E73" i="4"/>
  <c r="B73" i="17" s="1"/>
  <c r="E72" i="4"/>
  <c r="B72" i="17" s="1"/>
  <c r="E71" i="4"/>
  <c r="E70" i="4"/>
  <c r="E69" i="4"/>
  <c r="E68" i="4"/>
  <c r="E67" i="4"/>
  <c r="B67" i="17" s="1"/>
  <c r="E66" i="4"/>
  <c r="B66" i="17" s="1"/>
  <c r="E65" i="4"/>
  <c r="B65" i="17" s="1"/>
  <c r="E64" i="4"/>
  <c r="B64" i="17" s="1"/>
  <c r="E63" i="4"/>
  <c r="B63" i="17" s="1"/>
  <c r="E62" i="4"/>
  <c r="B62" i="17" s="1"/>
  <c r="E61" i="4"/>
  <c r="B61" i="17" s="1"/>
  <c r="E60" i="4"/>
  <c r="B60" i="17" s="1"/>
  <c r="E59" i="4"/>
  <c r="B59" i="17" s="1"/>
  <c r="E58" i="4"/>
  <c r="B58" i="17" s="1"/>
  <c r="E57" i="4"/>
  <c r="B57" i="17" s="1"/>
  <c r="E56" i="4"/>
  <c r="B56" i="17" s="1"/>
  <c r="E55" i="4"/>
  <c r="B55" i="17" s="1"/>
  <c r="E54" i="4"/>
  <c r="B54" i="17" s="1"/>
  <c r="E53" i="4"/>
  <c r="B53" i="17" s="1"/>
  <c r="E52" i="4"/>
  <c r="B52" i="17" s="1"/>
  <c r="E51" i="4"/>
  <c r="B51" i="17" s="1"/>
  <c r="E50" i="4"/>
  <c r="B50" i="17" s="1"/>
  <c r="E49" i="4"/>
  <c r="B49" i="17" s="1"/>
  <c r="E48" i="4"/>
  <c r="B48" i="17" s="1"/>
  <c r="E47" i="4"/>
  <c r="B47" i="17" s="1"/>
  <c r="E37" i="4"/>
  <c r="B37" i="17" s="1"/>
  <c r="E36" i="4"/>
  <c r="B36" i="17" s="1"/>
  <c r="E35" i="4"/>
  <c r="B35" i="17" s="1"/>
  <c r="E34" i="4"/>
  <c r="B34" i="17" s="1"/>
  <c r="E33" i="4"/>
  <c r="B33" i="17" s="1"/>
  <c r="E32" i="4"/>
  <c r="B32" i="17" s="1"/>
  <c r="E31" i="4"/>
  <c r="B31" i="17" s="1"/>
  <c r="E30" i="4"/>
  <c r="E29" i="4"/>
  <c r="E28" i="4"/>
  <c r="E27" i="4"/>
  <c r="E26" i="4"/>
  <c r="B26" i="17" s="1"/>
  <c r="E25" i="4"/>
  <c r="B25" i="17" s="1"/>
  <c r="E24" i="4"/>
  <c r="B24" i="17" s="1"/>
  <c r="E23" i="4"/>
  <c r="B23" i="17" s="1"/>
  <c r="E22" i="4"/>
  <c r="B22" i="17" s="1"/>
  <c r="E21" i="4"/>
  <c r="B21" i="17" s="1"/>
  <c r="E20" i="4"/>
  <c r="B20" i="17" s="1"/>
  <c r="E19" i="4"/>
  <c r="B19" i="17" s="1"/>
  <c r="E18" i="4"/>
  <c r="B18" i="17" s="1"/>
  <c r="E17" i="4"/>
  <c r="B17" i="17" s="1"/>
  <c r="E16" i="4"/>
  <c r="B16" i="17" s="1"/>
  <c r="E15" i="4"/>
  <c r="B15" i="17" s="1"/>
  <c r="E14" i="4"/>
  <c r="B14" i="17" s="1"/>
  <c r="E13" i="4"/>
  <c r="B13" i="17" s="1"/>
  <c r="E12" i="4"/>
  <c r="B12" i="17" s="1"/>
  <c r="E11" i="4"/>
  <c r="B11" i="17" s="1"/>
  <c r="E10" i="4"/>
  <c r="B10" i="17" s="1"/>
  <c r="E9" i="4"/>
  <c r="B9" i="17" s="1"/>
  <c r="E8" i="4"/>
  <c r="B8" i="17" s="1"/>
  <c r="E7" i="4"/>
  <c r="B7" i="17" s="1"/>
  <c r="E6" i="4"/>
  <c r="B6" i="17" s="1"/>
  <c r="E78" i="3"/>
  <c r="B78" i="16" s="1"/>
  <c r="E77" i="3"/>
  <c r="B77" i="16" s="1"/>
  <c r="E76" i="3"/>
  <c r="B76" i="16" s="1"/>
  <c r="E75" i="3"/>
  <c r="B75" i="16" s="1"/>
  <c r="E74" i="3"/>
  <c r="B74" i="16" s="1"/>
  <c r="E73" i="3"/>
  <c r="B73" i="16" s="1"/>
  <c r="E72" i="3"/>
  <c r="B72" i="16" s="1"/>
  <c r="E71" i="3"/>
  <c r="E70" i="3"/>
  <c r="E69" i="3"/>
  <c r="E68" i="3"/>
  <c r="E67" i="3"/>
  <c r="B67" i="16" s="1"/>
  <c r="E66" i="3"/>
  <c r="B66" i="16" s="1"/>
  <c r="E65" i="3"/>
  <c r="B65" i="16" s="1"/>
  <c r="E64" i="3"/>
  <c r="B64" i="16" s="1"/>
  <c r="E63" i="3"/>
  <c r="B63" i="16" s="1"/>
  <c r="E62" i="3"/>
  <c r="B62" i="16" s="1"/>
  <c r="E61" i="3"/>
  <c r="B61" i="16" s="1"/>
  <c r="E60" i="3"/>
  <c r="B60" i="16" s="1"/>
  <c r="E59" i="3"/>
  <c r="B59" i="16" s="1"/>
  <c r="E58" i="3"/>
  <c r="B58" i="16" s="1"/>
  <c r="E57" i="3"/>
  <c r="B57" i="16" s="1"/>
  <c r="E56" i="3"/>
  <c r="B56" i="16" s="1"/>
  <c r="E55" i="3"/>
  <c r="B55" i="16" s="1"/>
  <c r="E54" i="3"/>
  <c r="B54" i="16" s="1"/>
  <c r="E53" i="3"/>
  <c r="B53" i="16" s="1"/>
  <c r="E52" i="3"/>
  <c r="B52" i="16" s="1"/>
  <c r="E51" i="3"/>
  <c r="B51" i="16" s="1"/>
  <c r="E50" i="3"/>
  <c r="B50" i="16" s="1"/>
  <c r="E49" i="3"/>
  <c r="B49" i="16" s="1"/>
  <c r="E48" i="3"/>
  <c r="B48" i="16" s="1"/>
  <c r="E47" i="3"/>
  <c r="B47" i="16" s="1"/>
  <c r="E37" i="3"/>
  <c r="B37" i="16" s="1"/>
  <c r="E36" i="3"/>
  <c r="B36" i="16" s="1"/>
  <c r="E35" i="3"/>
  <c r="E34" i="3"/>
  <c r="B34" i="16" s="1"/>
  <c r="E33" i="3"/>
  <c r="B33" i="16" s="1"/>
  <c r="E32" i="3"/>
  <c r="B32" i="16" s="1"/>
  <c r="E31" i="3"/>
  <c r="B31" i="16" s="1"/>
  <c r="E30" i="3"/>
  <c r="E29" i="3"/>
  <c r="E28" i="3"/>
  <c r="E27" i="3"/>
  <c r="E26" i="3"/>
  <c r="B26" i="16" s="1"/>
  <c r="E25" i="3"/>
  <c r="E24" i="3"/>
  <c r="B24" i="16" s="1"/>
  <c r="E23" i="3"/>
  <c r="B23" i="16" s="1"/>
  <c r="E22" i="3"/>
  <c r="B22" i="16" s="1"/>
  <c r="E21" i="3"/>
  <c r="B21" i="16" s="1"/>
  <c r="E20" i="3"/>
  <c r="B20" i="16" s="1"/>
  <c r="E19" i="3"/>
  <c r="B19" i="16" s="1"/>
  <c r="E18" i="3"/>
  <c r="B18" i="16" s="1"/>
  <c r="E17" i="3"/>
  <c r="B17" i="16" s="1"/>
  <c r="E16" i="3"/>
  <c r="B16" i="16" s="1"/>
  <c r="E15" i="3"/>
  <c r="B15" i="16" s="1"/>
  <c r="E14" i="3"/>
  <c r="B14" i="16" s="1"/>
  <c r="E13" i="3"/>
  <c r="B13" i="16" s="1"/>
  <c r="E12" i="3"/>
  <c r="B12" i="16" s="1"/>
  <c r="E11" i="3"/>
  <c r="B11" i="16" s="1"/>
  <c r="E10" i="3"/>
  <c r="B10" i="16" s="1"/>
  <c r="E9" i="3"/>
  <c r="B9" i="16" s="1"/>
  <c r="E8" i="3"/>
  <c r="B8" i="16" s="1"/>
  <c r="E7" i="3"/>
  <c r="B7" i="16" s="1"/>
  <c r="E6" i="3"/>
  <c r="B6" i="16" s="1"/>
  <c r="J32" i="2" l="1"/>
  <c r="J31" i="2"/>
  <c r="H32" i="2"/>
  <c r="H31" i="2"/>
  <c r="H73" i="2"/>
  <c r="H72" i="2"/>
  <c r="J72" i="2"/>
  <c r="J73" i="2"/>
  <c r="I31" i="2"/>
  <c r="I32" i="2"/>
  <c r="I73" i="2"/>
  <c r="I72" i="2"/>
  <c r="J32" i="1"/>
  <c r="J31" i="1"/>
  <c r="J73" i="1"/>
  <c r="J72" i="1"/>
  <c r="I31" i="1"/>
  <c r="I32" i="1"/>
  <c r="I73" i="1"/>
  <c r="I72" i="1"/>
  <c r="H32" i="1"/>
  <c r="H31" i="1"/>
  <c r="H73" i="1"/>
  <c r="H72" i="1"/>
  <c r="G71" i="17"/>
  <c r="G30" i="17"/>
  <c r="G71" i="16"/>
  <c r="G30" i="16"/>
  <c r="F71" i="17"/>
  <c r="F30" i="17"/>
  <c r="F71" i="16"/>
  <c r="F30" i="16"/>
  <c r="E71" i="17"/>
  <c r="E30" i="17"/>
  <c r="E71" i="16"/>
  <c r="E30" i="16"/>
  <c r="D71" i="17"/>
  <c r="D30" i="17"/>
  <c r="D71" i="16"/>
  <c r="D30" i="16"/>
  <c r="C71" i="17"/>
  <c r="C30" i="17"/>
  <c r="C71" i="16"/>
  <c r="C30" i="16"/>
  <c r="B71" i="17"/>
  <c r="B30" i="17"/>
  <c r="B71" i="16"/>
  <c r="B30" i="16"/>
  <c r="G70" i="17"/>
  <c r="G29" i="17"/>
  <c r="G69" i="17"/>
  <c r="G70" i="16"/>
  <c r="G29" i="16"/>
  <c r="G69" i="16"/>
  <c r="F70" i="17"/>
  <c r="F29" i="17"/>
  <c r="F69" i="17"/>
  <c r="F70" i="16"/>
  <c r="F29" i="16"/>
  <c r="F69" i="16"/>
  <c r="E70" i="17"/>
  <c r="E29" i="17"/>
  <c r="E69" i="17"/>
  <c r="E70" i="16"/>
  <c r="E29" i="16"/>
  <c r="E69" i="16"/>
  <c r="D70" i="17"/>
  <c r="D29" i="17"/>
  <c r="D69" i="17"/>
  <c r="D70" i="16"/>
  <c r="D29" i="16"/>
  <c r="D69" i="16"/>
  <c r="C70" i="17"/>
  <c r="C29" i="17"/>
  <c r="C69" i="17"/>
  <c r="C70" i="16"/>
  <c r="C29" i="16"/>
  <c r="C69" i="16"/>
  <c r="B70" i="17"/>
  <c r="B29" i="17"/>
  <c r="B69" i="17"/>
  <c r="B70" i="16"/>
  <c r="B29" i="16"/>
  <c r="B69" i="16"/>
  <c r="G28" i="17"/>
  <c r="G68" i="17"/>
  <c r="G27" i="17"/>
  <c r="G28" i="16"/>
  <c r="G27" i="16"/>
  <c r="G68" i="16"/>
  <c r="F28" i="17"/>
  <c r="F27" i="17"/>
  <c r="F68" i="17"/>
  <c r="F28" i="16"/>
  <c r="F27" i="16"/>
  <c r="F68" i="16"/>
  <c r="E28" i="17"/>
  <c r="E68" i="17"/>
  <c r="E27" i="17"/>
  <c r="E28" i="16"/>
  <c r="E68" i="16"/>
  <c r="E27" i="16"/>
  <c r="D28" i="17"/>
  <c r="D27" i="17"/>
  <c r="D68" i="17"/>
  <c r="D28" i="16"/>
  <c r="D27" i="16"/>
  <c r="D68" i="16"/>
  <c r="C28" i="17"/>
  <c r="C27" i="17"/>
  <c r="C68" i="17"/>
  <c r="C27" i="16"/>
  <c r="C68" i="16"/>
  <c r="B28" i="17"/>
  <c r="B27" i="17"/>
  <c r="B68" i="17"/>
  <c r="B28" i="16"/>
  <c r="B68" i="16"/>
  <c r="E12" i="2"/>
  <c r="E28" i="2"/>
  <c r="E20" i="2"/>
  <c r="E31" i="2"/>
  <c r="B27" i="16"/>
  <c r="B38" i="16"/>
  <c r="E78" i="2"/>
  <c r="E7" i="2"/>
  <c r="E57" i="2"/>
  <c r="G78" i="17"/>
  <c r="G67" i="17"/>
  <c r="B93" i="15"/>
  <c r="G93" i="17" s="1"/>
  <c r="B101" i="15"/>
  <c r="G101" i="17" s="1"/>
  <c r="B109" i="15"/>
  <c r="B94" i="15"/>
  <c r="G94" i="17" s="1"/>
  <c r="B102" i="15"/>
  <c r="G102" i="17" s="1"/>
  <c r="B110" i="15"/>
  <c r="G37" i="17"/>
  <c r="B119" i="15"/>
  <c r="B114" i="15"/>
  <c r="G114" i="17" s="1"/>
  <c r="E14" i="2"/>
  <c r="G26" i="17"/>
  <c r="G67" i="16"/>
  <c r="G78" i="16"/>
  <c r="G26" i="16"/>
  <c r="B117" i="14"/>
  <c r="G117" i="16" s="1"/>
  <c r="B94" i="14"/>
  <c r="G94" i="16" s="1"/>
  <c r="B102" i="14"/>
  <c r="G102" i="16" s="1"/>
  <c r="B110" i="14"/>
  <c r="B91" i="14"/>
  <c r="G91" i="16" s="1"/>
  <c r="B99" i="14"/>
  <c r="G99" i="16" s="1"/>
  <c r="B107" i="14"/>
  <c r="G107" i="16" s="1"/>
  <c r="F78" i="17"/>
  <c r="F67" i="17"/>
  <c r="E70" i="2"/>
  <c r="E62" i="2"/>
  <c r="B93" i="13"/>
  <c r="F93" i="17" s="1"/>
  <c r="B101" i="13"/>
  <c r="F101" i="17" s="1"/>
  <c r="B109" i="13"/>
  <c r="B94" i="13"/>
  <c r="F94" i="17" s="1"/>
  <c r="B102" i="13"/>
  <c r="F102" i="17" s="1"/>
  <c r="B110" i="13"/>
  <c r="F37" i="17"/>
  <c r="B119" i="13"/>
  <c r="B88" i="13"/>
  <c r="F88" i="17" s="1"/>
  <c r="B96" i="13"/>
  <c r="F96" i="17" s="1"/>
  <c r="B104" i="13"/>
  <c r="F104" i="17" s="1"/>
  <c r="B89" i="13"/>
  <c r="F89" i="17" s="1"/>
  <c r="B97" i="13"/>
  <c r="F97" i="17" s="1"/>
  <c r="B105" i="13"/>
  <c r="F105" i="17" s="1"/>
  <c r="B115" i="13"/>
  <c r="F115" i="17" s="1"/>
  <c r="F26" i="17"/>
  <c r="B92" i="13"/>
  <c r="F92" i="17" s="1"/>
  <c r="B100" i="13"/>
  <c r="F100" i="17" s="1"/>
  <c r="B108" i="13"/>
  <c r="B116" i="13"/>
  <c r="F116" i="17" s="1"/>
  <c r="F78" i="16"/>
  <c r="F67" i="16"/>
  <c r="F26" i="16"/>
  <c r="B103" i="12"/>
  <c r="F103" i="16" s="1"/>
  <c r="F37" i="16"/>
  <c r="B95" i="12"/>
  <c r="F95" i="16" s="1"/>
  <c r="B111" i="12"/>
  <c r="B113" i="12"/>
  <c r="F113" i="16" s="1"/>
  <c r="B115" i="12"/>
  <c r="F115" i="16" s="1"/>
  <c r="E67" i="17"/>
  <c r="E75" i="2"/>
  <c r="E67" i="2"/>
  <c r="E59" i="2"/>
  <c r="E51" i="2"/>
  <c r="E48" i="2"/>
  <c r="E78" i="17"/>
  <c r="E58" i="2"/>
  <c r="E35" i="2"/>
  <c r="E32" i="2"/>
  <c r="E27" i="2"/>
  <c r="E24" i="2"/>
  <c r="E19" i="2"/>
  <c r="E16" i="2"/>
  <c r="E13" i="2"/>
  <c r="E11" i="2"/>
  <c r="E8" i="2"/>
  <c r="E26" i="17"/>
  <c r="E18" i="2"/>
  <c r="E10" i="2"/>
  <c r="E37" i="17"/>
  <c r="E15" i="2"/>
  <c r="B88" i="10"/>
  <c r="E88" i="17" s="1"/>
  <c r="B96" i="10"/>
  <c r="E96" i="17" s="1"/>
  <c r="E67" i="16"/>
  <c r="E78" i="16"/>
  <c r="B89" i="9"/>
  <c r="E89" i="16" s="1"/>
  <c r="B97" i="9"/>
  <c r="E97" i="16" s="1"/>
  <c r="B105" i="9"/>
  <c r="E105" i="16" s="1"/>
  <c r="B113" i="9"/>
  <c r="E113" i="16" s="1"/>
  <c r="B114" i="9"/>
  <c r="E114" i="16" s="1"/>
  <c r="B90" i="9"/>
  <c r="E90" i="16" s="1"/>
  <c r="B115" i="9"/>
  <c r="E115" i="16" s="1"/>
  <c r="E26" i="16"/>
  <c r="B116" i="9"/>
  <c r="E116" i="16" s="1"/>
  <c r="B117" i="9"/>
  <c r="E117" i="16" s="1"/>
  <c r="B98" i="9"/>
  <c r="E98" i="16" s="1"/>
  <c r="B94" i="9"/>
  <c r="E94" i="16" s="1"/>
  <c r="B102" i="9"/>
  <c r="E102" i="16" s="1"/>
  <c r="B110" i="9"/>
  <c r="B106" i="9"/>
  <c r="E106" i="16" s="1"/>
  <c r="E37" i="16"/>
  <c r="B119" i="9"/>
  <c r="B113" i="8"/>
  <c r="D113" i="17" s="1"/>
  <c r="E66" i="2"/>
  <c r="E50" i="2"/>
  <c r="E73" i="2"/>
  <c r="E49" i="2"/>
  <c r="E76" i="2"/>
  <c r="E68" i="2"/>
  <c r="E65" i="2"/>
  <c r="E60" i="2"/>
  <c r="E54" i="2"/>
  <c r="E52" i="2"/>
  <c r="B92" i="8"/>
  <c r="D92" i="17" s="1"/>
  <c r="B109" i="8"/>
  <c r="B94" i="8"/>
  <c r="D94" i="17" s="1"/>
  <c r="B102" i="8"/>
  <c r="D102" i="17" s="1"/>
  <c r="B110" i="8"/>
  <c r="E34" i="2"/>
  <c r="E23" i="2"/>
  <c r="B100" i="8"/>
  <c r="D100" i="17" s="1"/>
  <c r="B93" i="8"/>
  <c r="D93" i="17" s="1"/>
  <c r="B101" i="8"/>
  <c r="D101" i="17" s="1"/>
  <c r="D37" i="17"/>
  <c r="B119" i="8"/>
  <c r="D119" i="17" s="1"/>
  <c r="B88" i="8"/>
  <c r="D88" i="17" s="1"/>
  <c r="B96" i="8"/>
  <c r="D96" i="17" s="1"/>
  <c r="B104" i="8"/>
  <c r="D104" i="17" s="1"/>
  <c r="E36" i="2"/>
  <c r="E33" i="2"/>
  <c r="E25" i="2"/>
  <c r="E17" i="2"/>
  <c r="E9" i="2"/>
  <c r="D26" i="17"/>
  <c r="B108" i="8"/>
  <c r="D108" i="17" s="1"/>
  <c r="B114" i="8"/>
  <c r="D114" i="17" s="1"/>
  <c r="B115" i="8"/>
  <c r="D115" i="17" s="1"/>
  <c r="E6" i="2"/>
  <c r="E22" i="2"/>
  <c r="D120" i="17"/>
  <c r="B113" i="7"/>
  <c r="D113" i="16" s="1"/>
  <c r="D72" i="16"/>
  <c r="B115" i="7"/>
  <c r="D115" i="16" s="1"/>
  <c r="B90" i="7"/>
  <c r="D90" i="16" s="1"/>
  <c r="D26" i="16"/>
  <c r="D120" i="16"/>
  <c r="B98" i="7"/>
  <c r="D98" i="16" s="1"/>
  <c r="B117" i="7"/>
  <c r="D117" i="16" s="1"/>
  <c r="B106" i="7"/>
  <c r="D106" i="16" s="1"/>
  <c r="B94" i="7"/>
  <c r="D94" i="16" s="1"/>
  <c r="B102" i="7"/>
  <c r="D102" i="16" s="1"/>
  <c r="B110" i="7"/>
  <c r="D37" i="16"/>
  <c r="B88" i="7"/>
  <c r="D88" i="16" s="1"/>
  <c r="B96" i="7"/>
  <c r="D96" i="16" s="1"/>
  <c r="B104" i="7"/>
  <c r="D104" i="16" s="1"/>
  <c r="E72" i="2"/>
  <c r="E64" i="2"/>
  <c r="E56" i="2"/>
  <c r="E77" i="2"/>
  <c r="E71" i="2"/>
  <c r="E63" i="2"/>
  <c r="E55" i="2"/>
  <c r="B90" i="6"/>
  <c r="C90" i="17" s="1"/>
  <c r="B98" i="6"/>
  <c r="C98" i="17" s="1"/>
  <c r="B106" i="6"/>
  <c r="C106" i="17" s="1"/>
  <c r="B114" i="6"/>
  <c r="C114" i="17" s="1"/>
  <c r="B115" i="6"/>
  <c r="C115" i="17" s="1"/>
  <c r="C33" i="17"/>
  <c r="B91" i="6"/>
  <c r="C91" i="17" s="1"/>
  <c r="B99" i="6"/>
  <c r="C99" i="17" s="1"/>
  <c r="B107" i="6"/>
  <c r="C107" i="17" s="1"/>
  <c r="B117" i="6"/>
  <c r="C117" i="17" s="1"/>
  <c r="B118" i="6"/>
  <c r="C118" i="17" s="1"/>
  <c r="C37" i="17"/>
  <c r="B119" i="6"/>
  <c r="C119" i="17" s="1"/>
  <c r="B112" i="6"/>
  <c r="B89" i="6"/>
  <c r="C89" i="17" s="1"/>
  <c r="B97" i="6"/>
  <c r="C97" i="17" s="1"/>
  <c r="B105" i="6"/>
  <c r="C105" i="17" s="1"/>
  <c r="C120" i="17"/>
  <c r="B106" i="5"/>
  <c r="C106" i="16" s="1"/>
  <c r="B89" i="5"/>
  <c r="C89" i="16" s="1"/>
  <c r="B90" i="5"/>
  <c r="C90" i="16" s="1"/>
  <c r="B98" i="5"/>
  <c r="C98" i="16" s="1"/>
  <c r="B116" i="5"/>
  <c r="C116" i="16" s="1"/>
  <c r="C120" i="16"/>
  <c r="B110" i="5"/>
  <c r="C28" i="16"/>
  <c r="B118" i="5"/>
  <c r="C118" i="16" s="1"/>
  <c r="B97" i="5"/>
  <c r="C97" i="16" s="1"/>
  <c r="B117" i="5"/>
  <c r="C117" i="16" s="1"/>
  <c r="B105" i="5"/>
  <c r="C105" i="16" s="1"/>
  <c r="B88" i="5"/>
  <c r="C88" i="16" s="1"/>
  <c r="B96" i="5"/>
  <c r="C96" i="16" s="1"/>
  <c r="B104" i="5"/>
  <c r="C104" i="16" s="1"/>
  <c r="E53" i="2"/>
  <c r="B79" i="17"/>
  <c r="E74" i="2"/>
  <c r="E61" i="2"/>
  <c r="E69" i="2"/>
  <c r="B93" i="4"/>
  <c r="B93" i="17" s="1"/>
  <c r="B101" i="4"/>
  <c r="B101" i="17" s="1"/>
  <c r="B109" i="4"/>
  <c r="E29" i="2"/>
  <c r="E26" i="2"/>
  <c r="B38" i="17"/>
  <c r="B120" i="4"/>
  <c r="B79" i="16"/>
  <c r="B92" i="3"/>
  <c r="B92" i="16" s="1"/>
  <c r="B100" i="3"/>
  <c r="B100" i="16" s="1"/>
  <c r="B108" i="3"/>
  <c r="B108" i="16" s="1"/>
  <c r="B25" i="16"/>
  <c r="B117" i="3"/>
  <c r="B117" i="16" s="1"/>
  <c r="B35" i="16"/>
  <c r="B118" i="3"/>
  <c r="B118" i="16" s="1"/>
  <c r="B120" i="3"/>
  <c r="B114" i="3"/>
  <c r="B114" i="16" s="1"/>
  <c r="E21" i="2"/>
  <c r="E30" i="2"/>
  <c r="B95" i="10"/>
  <c r="E95" i="17" s="1"/>
  <c r="B103" i="10"/>
  <c r="E103" i="17" s="1"/>
  <c r="B111" i="10"/>
  <c r="B113" i="10"/>
  <c r="E113" i="17" s="1"/>
  <c r="B115" i="10"/>
  <c r="E115" i="17" s="1"/>
  <c r="B104" i="10"/>
  <c r="E104" i="17" s="1"/>
  <c r="E47" i="2"/>
  <c r="E37" i="2"/>
  <c r="B95" i="15"/>
  <c r="G95" i="17" s="1"/>
  <c r="B103" i="15"/>
  <c r="G103" i="17" s="1"/>
  <c r="B111" i="15"/>
  <c r="B88" i="15"/>
  <c r="G88" i="17" s="1"/>
  <c r="B96" i="15"/>
  <c r="G96" i="17" s="1"/>
  <c r="B104" i="15"/>
  <c r="G104" i="17" s="1"/>
  <c r="B89" i="15"/>
  <c r="G89" i="17" s="1"/>
  <c r="B97" i="15"/>
  <c r="G97" i="17" s="1"/>
  <c r="B105" i="15"/>
  <c r="G105" i="17" s="1"/>
  <c r="B113" i="15"/>
  <c r="G113" i="17" s="1"/>
  <c r="B115" i="15"/>
  <c r="G115" i="17" s="1"/>
  <c r="B90" i="15"/>
  <c r="G90" i="17" s="1"/>
  <c r="B98" i="15"/>
  <c r="G98" i="17" s="1"/>
  <c r="B106" i="15"/>
  <c r="G106" i="17" s="1"/>
  <c r="B116" i="15"/>
  <c r="G116" i="17" s="1"/>
  <c r="B91" i="15"/>
  <c r="G91" i="17" s="1"/>
  <c r="B99" i="15"/>
  <c r="G99" i="17" s="1"/>
  <c r="B107" i="15"/>
  <c r="G107" i="17" s="1"/>
  <c r="B117" i="15"/>
  <c r="G117" i="17" s="1"/>
  <c r="B92" i="15"/>
  <c r="G92" i="17" s="1"/>
  <c r="B100" i="15"/>
  <c r="G100" i="17" s="1"/>
  <c r="B108" i="15"/>
  <c r="B112" i="15"/>
  <c r="B118" i="15"/>
  <c r="G118" i="17" s="1"/>
  <c r="B119" i="14"/>
  <c r="B92" i="14"/>
  <c r="G92" i="16" s="1"/>
  <c r="B100" i="14"/>
  <c r="G100" i="16" s="1"/>
  <c r="B108" i="14"/>
  <c r="B112" i="14"/>
  <c r="B118" i="14"/>
  <c r="G118" i="16" s="1"/>
  <c r="B93" i="14"/>
  <c r="G93" i="16" s="1"/>
  <c r="B101" i="14"/>
  <c r="G101" i="16" s="1"/>
  <c r="B109" i="14"/>
  <c r="B114" i="14"/>
  <c r="G114" i="16" s="1"/>
  <c r="B95" i="14"/>
  <c r="G95" i="16" s="1"/>
  <c r="B103" i="14"/>
  <c r="G103" i="16" s="1"/>
  <c r="B111" i="14"/>
  <c r="B88" i="14"/>
  <c r="G88" i="16" s="1"/>
  <c r="B96" i="14"/>
  <c r="G96" i="16" s="1"/>
  <c r="B104" i="14"/>
  <c r="G104" i="16" s="1"/>
  <c r="B89" i="14"/>
  <c r="G89" i="16" s="1"/>
  <c r="B105" i="14"/>
  <c r="G105" i="16" s="1"/>
  <c r="B115" i="14"/>
  <c r="G115" i="16" s="1"/>
  <c r="B97" i="14"/>
  <c r="G97" i="16" s="1"/>
  <c r="B113" i="14"/>
  <c r="G113" i="16" s="1"/>
  <c r="B90" i="14"/>
  <c r="G90" i="16" s="1"/>
  <c r="B98" i="14"/>
  <c r="G98" i="16" s="1"/>
  <c r="B106" i="14"/>
  <c r="G106" i="16" s="1"/>
  <c r="B116" i="14"/>
  <c r="G116" i="16" s="1"/>
  <c r="B95" i="13"/>
  <c r="F95" i="17" s="1"/>
  <c r="B103" i="13"/>
  <c r="F103" i="17" s="1"/>
  <c r="B111" i="13"/>
  <c r="B113" i="13"/>
  <c r="F113" i="17" s="1"/>
  <c r="B90" i="13"/>
  <c r="F90" i="17" s="1"/>
  <c r="B98" i="13"/>
  <c r="F98" i="17" s="1"/>
  <c r="B106" i="13"/>
  <c r="F106" i="17" s="1"/>
  <c r="B117" i="13"/>
  <c r="F117" i="17" s="1"/>
  <c r="B91" i="13"/>
  <c r="F91" i="17" s="1"/>
  <c r="B99" i="13"/>
  <c r="F99" i="17" s="1"/>
  <c r="B107" i="13"/>
  <c r="F107" i="17" s="1"/>
  <c r="B112" i="13"/>
  <c r="B114" i="13"/>
  <c r="F114" i="17" s="1"/>
  <c r="B88" i="12"/>
  <c r="F88" i="16" s="1"/>
  <c r="B96" i="12"/>
  <c r="F96" i="16" s="1"/>
  <c r="B104" i="12"/>
  <c r="F104" i="16" s="1"/>
  <c r="B116" i="12"/>
  <c r="F116" i="16" s="1"/>
  <c r="B117" i="12"/>
  <c r="F117" i="16" s="1"/>
  <c r="B89" i="12"/>
  <c r="F89" i="16" s="1"/>
  <c r="B97" i="12"/>
  <c r="F97" i="16" s="1"/>
  <c r="B90" i="12"/>
  <c r="F90" i="16" s="1"/>
  <c r="B98" i="12"/>
  <c r="F98" i="16" s="1"/>
  <c r="B106" i="12"/>
  <c r="F106" i="16" s="1"/>
  <c r="B91" i="12"/>
  <c r="F91" i="16" s="1"/>
  <c r="B99" i="12"/>
  <c r="F99" i="16" s="1"/>
  <c r="B107" i="12"/>
  <c r="F107" i="16" s="1"/>
  <c r="B112" i="12"/>
  <c r="B114" i="12"/>
  <c r="F114" i="16" s="1"/>
  <c r="B119" i="12"/>
  <c r="B105" i="12"/>
  <c r="F105" i="16" s="1"/>
  <c r="B92" i="12"/>
  <c r="F92" i="16" s="1"/>
  <c r="B100" i="12"/>
  <c r="F100" i="16" s="1"/>
  <c r="B108" i="12"/>
  <c r="B109" i="12"/>
  <c r="B93" i="12"/>
  <c r="F93" i="16" s="1"/>
  <c r="B101" i="12"/>
  <c r="F101" i="16" s="1"/>
  <c r="B94" i="12"/>
  <c r="F94" i="16" s="1"/>
  <c r="B102" i="12"/>
  <c r="F102" i="16" s="1"/>
  <c r="B110" i="12"/>
  <c r="B89" i="10"/>
  <c r="E89" i="17" s="1"/>
  <c r="B97" i="10"/>
  <c r="E97" i="17" s="1"/>
  <c r="B105" i="10"/>
  <c r="E105" i="17" s="1"/>
  <c r="B116" i="10"/>
  <c r="E116" i="17" s="1"/>
  <c r="B90" i="10"/>
  <c r="E90" i="17" s="1"/>
  <c r="B98" i="10"/>
  <c r="E98" i="17" s="1"/>
  <c r="B106" i="10"/>
  <c r="E106" i="17" s="1"/>
  <c r="B117" i="10"/>
  <c r="E117" i="17" s="1"/>
  <c r="B91" i="10"/>
  <c r="E91" i="17" s="1"/>
  <c r="B99" i="10"/>
  <c r="E99" i="17" s="1"/>
  <c r="B107" i="10"/>
  <c r="E107" i="17" s="1"/>
  <c r="B112" i="10"/>
  <c r="B114" i="10"/>
  <c r="E114" i="17" s="1"/>
  <c r="B92" i="10"/>
  <c r="E92" i="17" s="1"/>
  <c r="B100" i="10"/>
  <c r="E100" i="17" s="1"/>
  <c r="B108" i="10"/>
  <c r="B119" i="10"/>
  <c r="B93" i="10"/>
  <c r="E93" i="17" s="1"/>
  <c r="B101" i="10"/>
  <c r="E101" i="17" s="1"/>
  <c r="B109" i="10"/>
  <c r="B94" i="10"/>
  <c r="E94" i="17" s="1"/>
  <c r="B102" i="10"/>
  <c r="E102" i="17" s="1"/>
  <c r="B110" i="10"/>
  <c r="B91" i="9"/>
  <c r="E91" i="16" s="1"/>
  <c r="B99" i="9"/>
  <c r="E99" i="16" s="1"/>
  <c r="B107" i="9"/>
  <c r="E107" i="16" s="1"/>
  <c r="B118" i="9"/>
  <c r="E118" i="16" s="1"/>
  <c r="B92" i="9"/>
  <c r="E92" i="16" s="1"/>
  <c r="B100" i="9"/>
  <c r="E100" i="16" s="1"/>
  <c r="B108" i="9"/>
  <c r="B112" i="9"/>
  <c r="B93" i="9"/>
  <c r="E93" i="16" s="1"/>
  <c r="B101" i="9"/>
  <c r="E101" i="16" s="1"/>
  <c r="B109" i="9"/>
  <c r="B95" i="9"/>
  <c r="E95" i="16" s="1"/>
  <c r="B103" i="9"/>
  <c r="E103" i="16" s="1"/>
  <c r="B111" i="9"/>
  <c r="B88" i="9"/>
  <c r="E88" i="16" s="1"/>
  <c r="B96" i="9"/>
  <c r="E96" i="16" s="1"/>
  <c r="B104" i="9"/>
  <c r="E104" i="16" s="1"/>
  <c r="B95" i="8"/>
  <c r="D95" i="17" s="1"/>
  <c r="B103" i="8"/>
  <c r="D103" i="17" s="1"/>
  <c r="B111" i="8"/>
  <c r="B89" i="8"/>
  <c r="D89" i="17" s="1"/>
  <c r="B97" i="8"/>
  <c r="D97" i="17" s="1"/>
  <c r="B105" i="8"/>
  <c r="D105" i="17" s="1"/>
  <c r="B116" i="8"/>
  <c r="D116" i="17" s="1"/>
  <c r="B90" i="8"/>
  <c r="D90" i="17" s="1"/>
  <c r="B98" i="8"/>
  <c r="D98" i="17" s="1"/>
  <c r="B106" i="8"/>
  <c r="D106" i="17" s="1"/>
  <c r="B117" i="8"/>
  <c r="D117" i="17" s="1"/>
  <c r="B91" i="8"/>
  <c r="D91" i="17" s="1"/>
  <c r="B99" i="8"/>
  <c r="D99" i="17" s="1"/>
  <c r="B107" i="8"/>
  <c r="D107" i="17" s="1"/>
  <c r="B112" i="8"/>
  <c r="B89" i="7"/>
  <c r="D89" i="16" s="1"/>
  <c r="B97" i="7"/>
  <c r="D97" i="16" s="1"/>
  <c r="B105" i="7"/>
  <c r="D105" i="16" s="1"/>
  <c r="B116" i="7"/>
  <c r="D116" i="16" s="1"/>
  <c r="B91" i="7"/>
  <c r="D91" i="16" s="1"/>
  <c r="B99" i="7"/>
  <c r="D99" i="16" s="1"/>
  <c r="B107" i="7"/>
  <c r="D107" i="16" s="1"/>
  <c r="B118" i="7"/>
  <c r="D118" i="16" s="1"/>
  <c r="B92" i="7"/>
  <c r="D92" i="16" s="1"/>
  <c r="B100" i="7"/>
  <c r="D100" i="16" s="1"/>
  <c r="B108" i="7"/>
  <c r="D108" i="16" s="1"/>
  <c r="B112" i="7"/>
  <c r="B114" i="7"/>
  <c r="D114" i="16" s="1"/>
  <c r="B119" i="7"/>
  <c r="D119" i="16" s="1"/>
  <c r="B93" i="7"/>
  <c r="D93" i="16" s="1"/>
  <c r="B101" i="7"/>
  <c r="D101" i="16" s="1"/>
  <c r="B109" i="7"/>
  <c r="B95" i="7"/>
  <c r="D95" i="16" s="1"/>
  <c r="B103" i="7"/>
  <c r="D103" i="16" s="1"/>
  <c r="B111" i="7"/>
  <c r="B92" i="6"/>
  <c r="C92" i="17" s="1"/>
  <c r="B100" i="6"/>
  <c r="C100" i="17" s="1"/>
  <c r="B108" i="6"/>
  <c r="C108" i="17" s="1"/>
  <c r="B93" i="6"/>
  <c r="C93" i="17" s="1"/>
  <c r="B101" i="6"/>
  <c r="C101" i="17" s="1"/>
  <c r="B109" i="6"/>
  <c r="B94" i="6"/>
  <c r="C94" i="17" s="1"/>
  <c r="B102" i="6"/>
  <c r="C102" i="17" s="1"/>
  <c r="B110" i="6"/>
  <c r="B95" i="6"/>
  <c r="C95" i="17" s="1"/>
  <c r="B103" i="6"/>
  <c r="C103" i="17" s="1"/>
  <c r="B111" i="6"/>
  <c r="B113" i="6"/>
  <c r="C113" i="17" s="1"/>
  <c r="B88" i="6"/>
  <c r="C88" i="17" s="1"/>
  <c r="B96" i="6"/>
  <c r="C96" i="17" s="1"/>
  <c r="B104" i="6"/>
  <c r="C104" i="17" s="1"/>
  <c r="B116" i="6"/>
  <c r="C116" i="17" s="1"/>
  <c r="B115" i="5"/>
  <c r="C115" i="16" s="1"/>
  <c r="B91" i="5"/>
  <c r="C91" i="16" s="1"/>
  <c r="B99" i="5"/>
  <c r="C99" i="16" s="1"/>
  <c r="B107" i="5"/>
  <c r="C107" i="16" s="1"/>
  <c r="B112" i="5"/>
  <c r="B114" i="5"/>
  <c r="C114" i="16" s="1"/>
  <c r="B119" i="5"/>
  <c r="C119" i="16" s="1"/>
  <c r="B92" i="5"/>
  <c r="C92" i="16" s="1"/>
  <c r="B100" i="5"/>
  <c r="C100" i="16" s="1"/>
  <c r="B108" i="5"/>
  <c r="C108" i="16" s="1"/>
  <c r="B93" i="5"/>
  <c r="C93" i="16" s="1"/>
  <c r="B101" i="5"/>
  <c r="C101" i="16" s="1"/>
  <c r="B109" i="5"/>
  <c r="B94" i="5"/>
  <c r="C94" i="16" s="1"/>
  <c r="B102" i="5"/>
  <c r="C102" i="16" s="1"/>
  <c r="B95" i="5"/>
  <c r="C95" i="16" s="1"/>
  <c r="B103" i="5"/>
  <c r="C103" i="16" s="1"/>
  <c r="B111" i="5"/>
  <c r="B113" i="5"/>
  <c r="C113" i="16" s="1"/>
  <c r="B114" i="4"/>
  <c r="B114" i="17" s="1"/>
  <c r="B119" i="4"/>
  <c r="B119" i="17" s="1"/>
  <c r="B95" i="4"/>
  <c r="B95" i="17" s="1"/>
  <c r="B103" i="4"/>
  <c r="B103" i="17" s="1"/>
  <c r="B111" i="4"/>
  <c r="B94" i="4"/>
  <c r="B94" i="17" s="1"/>
  <c r="B102" i="4"/>
  <c r="B102" i="17" s="1"/>
  <c r="B110" i="4"/>
  <c r="B88" i="4"/>
  <c r="B88" i="17" s="1"/>
  <c r="B96" i="4"/>
  <c r="B96" i="17" s="1"/>
  <c r="B104" i="4"/>
  <c r="B104" i="17" s="1"/>
  <c r="B89" i="4"/>
  <c r="B89" i="17" s="1"/>
  <c r="B97" i="4"/>
  <c r="B97" i="17" s="1"/>
  <c r="B105" i="4"/>
  <c r="B105" i="17" s="1"/>
  <c r="B113" i="4"/>
  <c r="B113" i="17" s="1"/>
  <c r="B115" i="4"/>
  <c r="B115" i="17" s="1"/>
  <c r="B90" i="4"/>
  <c r="B90" i="17" s="1"/>
  <c r="B98" i="4"/>
  <c r="B98" i="17" s="1"/>
  <c r="B106" i="4"/>
  <c r="B106" i="17" s="1"/>
  <c r="B116" i="4"/>
  <c r="B116" i="17" s="1"/>
  <c r="B107" i="4"/>
  <c r="B107" i="17" s="1"/>
  <c r="B91" i="4"/>
  <c r="B91" i="17" s="1"/>
  <c r="B99" i="4"/>
  <c r="B99" i="17" s="1"/>
  <c r="B117" i="4"/>
  <c r="B117" i="17" s="1"/>
  <c r="B92" i="4"/>
  <c r="B92" i="17" s="1"/>
  <c r="B100" i="4"/>
  <c r="B100" i="17" s="1"/>
  <c r="B108" i="4"/>
  <c r="B108" i="17" s="1"/>
  <c r="B112" i="4"/>
  <c r="B118" i="4"/>
  <c r="B118" i="17" s="1"/>
  <c r="B111" i="3"/>
  <c r="B91" i="3"/>
  <c r="B91" i="16" s="1"/>
  <c r="B99" i="3"/>
  <c r="B99" i="16" s="1"/>
  <c r="B107" i="3"/>
  <c r="B107" i="16" s="1"/>
  <c r="B112" i="3"/>
  <c r="B93" i="3"/>
  <c r="B93" i="16" s="1"/>
  <c r="B101" i="3"/>
  <c r="B101" i="16" s="1"/>
  <c r="B109" i="3"/>
  <c r="B119" i="3"/>
  <c r="B119" i="16" s="1"/>
  <c r="B94" i="3"/>
  <c r="B94" i="16" s="1"/>
  <c r="B102" i="3"/>
  <c r="B102" i="16" s="1"/>
  <c r="B110" i="3"/>
  <c r="B95" i="3"/>
  <c r="B95" i="16" s="1"/>
  <c r="B103" i="3"/>
  <c r="B103" i="16" s="1"/>
  <c r="B113" i="3"/>
  <c r="B113" i="16" s="1"/>
  <c r="B88" i="3"/>
  <c r="B88" i="16" s="1"/>
  <c r="B96" i="3"/>
  <c r="B96" i="16" s="1"/>
  <c r="B104" i="3"/>
  <c r="B104" i="16" s="1"/>
  <c r="B89" i="3"/>
  <c r="B89" i="16" s="1"/>
  <c r="B97" i="3"/>
  <c r="B97" i="16" s="1"/>
  <c r="B105" i="3"/>
  <c r="B105" i="16" s="1"/>
  <c r="B115" i="3"/>
  <c r="B115" i="16" s="1"/>
  <c r="B90" i="3"/>
  <c r="B90" i="16" s="1"/>
  <c r="B98" i="3"/>
  <c r="B98" i="16" s="1"/>
  <c r="B106" i="3"/>
  <c r="B106" i="16" s="1"/>
  <c r="B116" i="3"/>
  <c r="B116" i="16" s="1"/>
  <c r="B118" i="13"/>
  <c r="F118" i="17" s="1"/>
  <c r="B118" i="12"/>
  <c r="F118" i="16" s="1"/>
  <c r="B118" i="10"/>
  <c r="E118" i="17" s="1"/>
  <c r="B118" i="8"/>
  <c r="D118" i="17" s="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B116" i="1" s="1"/>
  <c r="E35" i="1"/>
  <c r="E36" i="1"/>
  <c r="E37" i="1"/>
  <c r="E6" i="1"/>
  <c r="G112" i="17" l="1"/>
  <c r="G112" i="16"/>
  <c r="F112" i="17"/>
  <c r="F112" i="16"/>
  <c r="E112" i="17"/>
  <c r="E112" i="16"/>
  <c r="D112" i="17"/>
  <c r="D112" i="16"/>
  <c r="C112" i="17"/>
  <c r="C112" i="16"/>
  <c r="K31" i="2"/>
  <c r="K32" i="2"/>
  <c r="B112" i="17"/>
  <c r="K73" i="2"/>
  <c r="K72" i="2"/>
  <c r="K31" i="1"/>
  <c r="K32" i="1"/>
  <c r="K73" i="1"/>
  <c r="K72" i="1"/>
  <c r="B112" i="16"/>
  <c r="G111" i="17"/>
  <c r="G111" i="16"/>
  <c r="F111" i="17"/>
  <c r="F111" i="16"/>
  <c r="E111" i="17"/>
  <c r="E111" i="16"/>
  <c r="D111" i="17"/>
  <c r="D111" i="16"/>
  <c r="C111" i="17"/>
  <c r="C111" i="16"/>
  <c r="B111" i="17"/>
  <c r="B111" i="16"/>
  <c r="B96" i="1"/>
  <c r="G110" i="17"/>
  <c r="G110" i="16"/>
  <c r="F110" i="17"/>
  <c r="F110" i="16"/>
  <c r="E110" i="17"/>
  <c r="E110" i="16"/>
  <c r="D110" i="17"/>
  <c r="D110" i="16"/>
  <c r="C110" i="17"/>
  <c r="C110" i="16"/>
  <c r="B110" i="17"/>
  <c r="B110" i="16"/>
  <c r="G109" i="17"/>
  <c r="G109" i="16"/>
  <c r="F109" i="17"/>
  <c r="F109" i="16"/>
  <c r="E109" i="17"/>
  <c r="E109" i="16"/>
  <c r="D109" i="17"/>
  <c r="D109" i="16"/>
  <c r="C109" i="17"/>
  <c r="B91" i="2"/>
  <c r="C109" i="16"/>
  <c r="B109" i="17"/>
  <c r="B94" i="2"/>
  <c r="B109" i="16"/>
  <c r="B90" i="2"/>
  <c r="B113" i="1"/>
  <c r="B105" i="1"/>
  <c r="B97" i="1"/>
  <c r="B102" i="2"/>
  <c r="B100" i="1"/>
  <c r="B110" i="2"/>
  <c r="B89" i="1"/>
  <c r="B104" i="1"/>
  <c r="B100" i="2"/>
  <c r="B89" i="2"/>
  <c r="B115" i="2"/>
  <c r="B101" i="2"/>
  <c r="B113" i="2"/>
  <c r="B92" i="2"/>
  <c r="B112" i="1"/>
  <c r="B97" i="2"/>
  <c r="B105" i="2"/>
  <c r="B98" i="2"/>
  <c r="B108" i="2"/>
  <c r="B112" i="2"/>
  <c r="B114" i="2"/>
  <c r="B88" i="2"/>
  <c r="B103" i="2"/>
  <c r="B96" i="2"/>
  <c r="B117" i="2"/>
  <c r="B104" i="2"/>
  <c r="B111" i="2"/>
  <c r="B109" i="2"/>
  <c r="G108" i="17"/>
  <c r="B116" i="2"/>
  <c r="G119" i="17"/>
  <c r="G119" i="16"/>
  <c r="G108" i="16"/>
  <c r="B99" i="2"/>
  <c r="F108" i="17"/>
  <c r="F119" i="17"/>
  <c r="B107" i="2"/>
  <c r="F108" i="16"/>
  <c r="F119" i="16"/>
  <c r="B93" i="2"/>
  <c r="B95" i="2"/>
  <c r="E119" i="17"/>
  <c r="B106" i="2"/>
  <c r="E108" i="17"/>
  <c r="B118" i="1"/>
  <c r="B110" i="1"/>
  <c r="B102" i="1"/>
  <c r="B94" i="1"/>
  <c r="E119" i="16"/>
  <c r="E108" i="16"/>
  <c r="B118" i="2"/>
  <c r="B114" i="1"/>
  <c r="B106" i="1"/>
  <c r="B98" i="1"/>
  <c r="B90" i="1"/>
  <c r="B111" i="1"/>
  <c r="B108" i="1"/>
  <c r="B120" i="17"/>
  <c r="B120" i="16"/>
  <c r="B95" i="1"/>
  <c r="B103" i="1"/>
  <c r="B119" i="1"/>
  <c r="B119" i="2"/>
  <c r="B117" i="1"/>
  <c r="B109" i="1"/>
  <c r="B101" i="1"/>
  <c r="B93" i="1"/>
  <c r="B92" i="1"/>
  <c r="B115" i="1"/>
  <c r="B107" i="1"/>
  <c r="B91" i="1"/>
  <c r="B99" i="1"/>
  <c r="B88" i="1"/>
  <c r="H112" i="2" l="1"/>
  <c r="H111" i="2"/>
  <c r="H112" i="1"/>
  <c r="H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tc={2A7E948E-C13D-4BCE-AAF5-247D5DCCD567}</author>
    <author>tc={376B8A01-A326-44D7-957F-AFD31C524C92}</author>
  </authors>
  <commentList>
    <comment ref="A4" authorId="0" shapeId="0" xr:uid="{2A7E948E-C13D-4BCE-AAF5-247D5DCCD567}">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376B8A01-A326-44D7-957F-AFD31C524C92}">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tc={D22466DF-DA58-45E3-AE2C-F70383255763}</author>
    <author>tc={3AC445C7-A45A-4008-8BCB-9E60B046614F}</author>
    <author>tc={1DB59DB1-4EBF-4AF7-A24D-F21DE2A207C7}</author>
    <author>tc={49A1A5E8-C3D3-491B-AADE-EB79A8825415}</author>
  </authors>
  <commentList>
    <comment ref="A4" authorId="0" shapeId="0" xr:uid="{D22466DF-DA58-45E3-AE2C-F70383255763}">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E5" authorId="1" shapeId="0" xr:uid="{3AC445C7-A45A-4008-8BCB-9E60B046614F}">
      <text>
        <t>[Threaded comment]
Your version of Excel allows you to read this threaded comment; however, any edits to it will get removed if the file is opened in a newer version of Excel. Learn more: https://go.microsoft.com/fwlink/?linkid=870924
Comment:
    Data submitted before January 2021 contained all commerical arrears</t>
      </text>
    </comment>
    <comment ref="A45" authorId="2" shapeId="0" xr:uid="{1DB59DB1-4EBF-4AF7-A24D-F21DE2A207C7}">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E46" authorId="3" shapeId="0" xr:uid="{49A1A5E8-C3D3-491B-AADE-EB79A8825415}">
      <text>
        <t>[Threaded comment]
Your version of Excel allows you to read this threaded comment; however, any edits to it will get removed if the file is opened in a newer version of Excel. Learn more: https://go.microsoft.com/fwlink/?linkid=870924
Comment:
    Data submitted before January 2021 contained all commerical arrears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tc={A2D7F856-4359-4153-B150-47B2DA37A05A}</author>
    <author>tc={B13F17AE-0F35-489B-9F15-9F901288264C}</author>
  </authors>
  <commentList>
    <comment ref="A4" authorId="0" shapeId="0" xr:uid="{A2D7F856-4359-4153-B150-47B2DA37A05A}">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B13F17AE-0F35-489B-9F15-9F901288264C}">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tc={1C99EAC4-6BD0-4A72-9AD3-2E1CAF2E1FF5}</author>
    <author>tc={A267C9A2-156D-4926-9F65-7F38BBFD24D7}</author>
  </authors>
  <commentList>
    <comment ref="A4" authorId="0" shapeId="0" xr:uid="{1C99EAC4-6BD0-4A72-9AD3-2E1CAF2E1FF5}">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A267C9A2-156D-4926-9F65-7F38BBFD24D7}">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tc={FD8DDC1A-0BE0-4DB0-BDAE-177914AA3E65}</author>
    <author>tc={B4DF23D6-70AD-4957-9307-D4C4BB2CAA46}</author>
  </authors>
  <commentList>
    <comment ref="A4" authorId="0" shapeId="0" xr:uid="{FD8DDC1A-0BE0-4DB0-BDAE-177914AA3E65}">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B4DF23D6-70AD-4957-9307-D4C4BB2CAA46}">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tc={0692EEFB-3CC1-426D-BDBB-95CBF9B92678}</author>
    <author>tc={360A47F8-E58B-4133-931E-E74A0F910742}</author>
  </authors>
  <commentList>
    <comment ref="A4" authorId="0" shapeId="0" xr:uid="{0692EEFB-3CC1-426D-BDBB-95CBF9B92678}">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360A47F8-E58B-4133-931E-E74A0F910742}">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tc={681A35A4-9EBD-4731-A9EA-EF9B365EF950}</author>
    <author>tc={060782FB-60DD-4CA0-923A-F3F0F9722A41}</author>
  </authors>
  <commentList>
    <comment ref="A4" authorId="0" shapeId="0" xr:uid="{681A35A4-9EBD-4731-A9EA-EF9B365EF950}">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060782FB-60DD-4CA0-923A-F3F0F9722A41}">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tc={B4A3BF5B-D218-4549-ABA7-6C0A5C392296}</author>
    <author>tc={65FEED35-5B35-42C0-A283-F58533250B2E}</author>
  </authors>
  <commentList>
    <comment ref="A4" authorId="0" shapeId="0" xr:uid="{B4A3BF5B-D218-4549-ABA7-6C0A5C392296}">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65FEED35-5B35-42C0-A283-F58533250B2E}">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tc={292736F1-54C2-4045-B044-45683B66ACB1}</author>
    <author>tc={74385E58-7D1C-4F8A-80E2-FC339B56B903}</author>
  </authors>
  <commentList>
    <comment ref="A4" authorId="0" shapeId="0" xr:uid="{292736F1-54C2-4045-B044-45683B66ACB1}">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74385E58-7D1C-4F8A-80E2-FC339B56B903}">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tc={F8EB4E38-E93D-47CA-A00A-9BE7B66C5E9F}</author>
    <author>tc={CBF7AC7B-7F73-4989-8780-BA8C1ADA74A1}</author>
  </authors>
  <commentList>
    <comment ref="A4" authorId="0" shapeId="0" xr:uid="{F8EB4E38-E93D-47CA-A00A-9BE7B66C5E9F}">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CBF7AC7B-7F73-4989-8780-BA8C1ADA74A1}">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tc={F2680BDF-A151-402D-9E52-0D75D5210155}</author>
    <author>tc={2FAA0781-9FFE-4804-B899-EB1EE53ACF7F}</author>
  </authors>
  <commentList>
    <comment ref="A4" authorId="0" shapeId="0" xr:uid="{F2680BDF-A151-402D-9E52-0D75D5210155}">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2FAA0781-9FFE-4804-B899-EB1EE53ACF7F}">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tc={2FE92F6C-A5CC-4EA7-B7EA-5E4D248E7956}</author>
    <author>tc={02876E5C-5B07-4636-9930-E8DA5A0BA83B}</author>
  </authors>
  <commentList>
    <comment ref="A4" authorId="0" shapeId="0" xr:uid="{2FE92F6C-A5CC-4EA7-B7EA-5E4D248E7956}">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02876E5C-5B07-4636-9930-E8DA5A0BA83B}">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tc={CCD8F359-E069-4872-BF9B-D5EC014BD49D}</author>
    <author>tc={E358375F-F4CC-42F8-B756-EAA132C920C0}</author>
  </authors>
  <commentList>
    <comment ref="A4" authorId="0" shapeId="0" xr:uid="{CCD8F359-E069-4872-BF9B-D5EC014BD49D}">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E358375F-F4CC-42F8-B756-EAA132C920C0}">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tc={B7DF786C-E5FA-44CE-97AB-6DEF8ABD4C2D}</author>
    <author>tc={B92F994F-DAE7-4E83-847E-E781EF311285}</author>
  </authors>
  <commentList>
    <comment ref="A4" authorId="0" shapeId="0" xr:uid="{B7DF786C-E5FA-44CE-97AB-6DEF8ABD4C2D}">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B92F994F-DAE7-4E83-847E-E781EF311285}">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tc={03EEC705-72B9-4FCC-94CB-4EED87CD4FEC}</author>
    <author>tc={AED99C92-AEA3-4C95-B933-19CAAF7AC2B0}</author>
  </authors>
  <commentList>
    <comment ref="A4" authorId="0" shapeId="0" xr:uid="{03EEC705-72B9-4FCC-94CB-4EED87CD4FEC}">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AED99C92-AEA3-4C95-B933-19CAAF7AC2B0}">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tc={2AFEBC61-C49C-480D-9297-5E9B6E2DE17C}</author>
    <author>tc={DA33676D-23A7-4D17-8691-486081313761}</author>
  </authors>
  <commentList>
    <comment ref="A4" authorId="0" shapeId="0" xr:uid="{2AFEBC61-C49C-480D-9297-5E9B6E2DE17C}">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 ref="A45" authorId="1" shapeId="0" xr:uid="{DA33676D-23A7-4D17-8691-486081313761}">
      <text>
        <t>[Threaded comment]
Your version of Excel allows you to read this threaded comment; however, any edits to it will get removed if the file is opened in a newer version of Excel. Learn more: https://go.microsoft.com/fwlink/?linkid=870924
Comment:
    *Customers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
      </text>
    </comment>
  </commentList>
</comments>
</file>

<file path=xl/sharedStrings.xml><?xml version="1.0" encoding="utf-8"?>
<sst xmlns="http://schemas.openxmlformats.org/spreadsheetml/2006/main" count="597" uniqueCount="37">
  <si>
    <t>Month</t>
  </si>
  <si>
    <t xml:space="preserve">Customers in Arrears </t>
  </si>
  <si>
    <t>30+ days</t>
  </si>
  <si>
    <t>60+ days</t>
  </si>
  <si>
    <t>90+ days</t>
  </si>
  <si>
    <t>Total</t>
  </si>
  <si>
    <t>Change From Previous Month</t>
  </si>
  <si>
    <t>% Change From Previous Month</t>
  </si>
  <si>
    <t>Change From Previous Year</t>
  </si>
  <si>
    <t>% Change From Previous Year</t>
  </si>
  <si>
    <t xml:space="preserve">Oregon IOU Total Residential </t>
  </si>
  <si>
    <t xml:space="preserve">Arrears Balance </t>
  </si>
  <si>
    <t xml:space="preserve">Average Arrears Balance </t>
  </si>
  <si>
    <t>Average Arrears Balance</t>
  </si>
  <si>
    <t xml:space="preserve"> </t>
  </si>
  <si>
    <t>Arrears Balance</t>
  </si>
  <si>
    <t>IPCO Residential</t>
  </si>
  <si>
    <t>PGE Residential</t>
  </si>
  <si>
    <t xml:space="preserve">PAC Residential </t>
  </si>
  <si>
    <t xml:space="preserve">Avista Residential </t>
  </si>
  <si>
    <t xml:space="preserve">CNG Residential </t>
  </si>
  <si>
    <t>CNG Commercial</t>
  </si>
  <si>
    <t xml:space="preserve">NWN Residential </t>
  </si>
  <si>
    <t xml:space="preserve">NWN Commercial </t>
  </si>
  <si>
    <t>IPCO</t>
  </si>
  <si>
    <t>PGE</t>
  </si>
  <si>
    <t>PAC</t>
  </si>
  <si>
    <t>Avista</t>
  </si>
  <si>
    <t>CNG</t>
  </si>
  <si>
    <t>NWN</t>
  </si>
  <si>
    <t xml:space="preserve">All Oregon Utilites - Residential </t>
  </si>
  <si>
    <t>All Oregon Utilites - Commercial</t>
  </si>
  <si>
    <t>IPCO Small General Commercial</t>
  </si>
  <si>
    <t>PGE Small Commercial</t>
  </si>
  <si>
    <t>PAC Small Commercial</t>
  </si>
  <si>
    <t xml:space="preserve">Avista Small Commercial </t>
  </si>
  <si>
    <t>Oregon IOU Total Small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</si>
</sst>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mm\ yyyy"/>
    <numFmt numFmtId="165" formatCode="_(* #,##0_);_(* \(#,##0\);_(* &quot;-&quot;??_);_(@_)"/>
    <numFmt numFmtId="166" formatCode="0.0%"/>
    <numFmt numFmtId="167" formatCode="_(&quot;$&quot;* #,##0_);_(&quot;$&quot;* \(#,##0\);_(&quot;$&quot;* &quot;-&quot;??_);_(@_)"/>
  </numFmts>
  <fonts count="6" x14ac:knownFonts="1">
    <font>
      <sz val="11"/>
      <color theme="1"/>
      <name val="Calibri"/>
      <family val="2"/>
      <scheme val="minor"/>
    </font>
    <font>
      <sz val="11"/>
      <color theme="1"/>
      <name val="Calibri"/>
      <family val="2"/>
      <scheme val="minor"/>
    </font>
    <font>
      <b/>
      <sz val="13"/>
      <color theme="3"/>
      <name val="Calibri"/>
      <family val="2"/>
      <scheme val="minor"/>
    </font>
    <font>
      <b/>
      <sz val="11"/>
      <color theme="0"/>
      <name val="Calibri"/>
      <family val="2"/>
      <scheme val="minor"/>
    </font>
    <font>
      <sz val="10"/>
      <color theme="0"/>
      <name val="Calibri"/>
      <family val="2"/>
      <scheme val="minor"/>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39997558519241921"/>
        <bgColor indexed="64"/>
      </patternFill>
    </fill>
  </fills>
  <borders count="43">
    <border>
      <left/>
      <right/>
      <top/>
      <bottom/>
      <diagonal/>
    </border>
    <border>
      <left/>
      <right/>
      <top/>
      <bottom style="thick">
        <color theme="4" tint="0.499984740745262"/>
      </bottom>
      <diagonal/>
    </border>
    <border>
      <left style="thin">
        <color theme="3"/>
      </left>
      <right/>
      <top style="thin">
        <color theme="3"/>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right style="thin">
        <color theme="3"/>
      </right>
      <top style="thin">
        <color theme="3"/>
      </top>
      <bottom/>
      <diagonal/>
    </border>
    <border>
      <left style="thin">
        <color indexed="64"/>
      </left>
      <right style="thin">
        <color indexed="64"/>
      </right>
      <top style="thin">
        <color theme="3"/>
      </top>
      <bottom/>
      <diagonal/>
    </border>
    <border>
      <left style="thin">
        <color indexed="64"/>
      </left>
      <right style="thin">
        <color indexed="64"/>
      </right>
      <top/>
      <bottom style="thin">
        <color theme="3" tint="0.79998168889431442"/>
      </bottom>
      <diagonal/>
    </border>
    <border>
      <left/>
      <right style="thin">
        <color indexed="64"/>
      </right>
      <top style="thin">
        <color indexed="64"/>
      </top>
      <bottom/>
      <diagonal/>
    </border>
    <border>
      <left/>
      <right/>
      <top style="thin">
        <color indexed="64"/>
      </top>
      <bottom style="thin">
        <color theme="3"/>
      </bottom>
      <diagonal/>
    </border>
    <border>
      <left/>
      <right/>
      <top style="thin">
        <color indexed="64"/>
      </top>
      <bottom/>
      <diagonal/>
    </border>
    <border>
      <left/>
      <right style="thin">
        <color indexed="64"/>
      </right>
      <top style="thin">
        <color indexed="64"/>
      </top>
      <bottom style="thin">
        <color theme="3"/>
      </bottom>
      <diagonal/>
    </border>
    <border>
      <left style="thin">
        <color indexed="64"/>
      </left>
      <right/>
      <top style="thin">
        <color indexed="64"/>
      </top>
      <bottom style="thin">
        <color theme="3"/>
      </bottom>
      <diagonal/>
    </border>
    <border>
      <left/>
      <right/>
      <top style="thin">
        <color theme="3" tint="0.79998168889431442"/>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theme="3" tint="0.79998168889431442"/>
      </top>
      <bottom style="thin">
        <color indexed="64"/>
      </bottom>
      <diagonal/>
    </border>
    <border>
      <left style="thin">
        <color indexed="64"/>
      </left>
      <right style="thin">
        <color theme="3"/>
      </right>
      <top style="thin">
        <color indexed="64"/>
      </top>
      <bottom style="thin">
        <color indexed="64"/>
      </bottom>
      <diagonal/>
    </border>
    <border>
      <left style="thin">
        <color theme="3"/>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theme="3" tint="0.79998168889431442"/>
      </bottom>
      <diagonal/>
    </border>
    <border>
      <left/>
      <right/>
      <top style="thin">
        <color indexed="64"/>
      </top>
      <bottom style="thin">
        <color theme="3" tint="0.79998168889431442"/>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3" tint="0.79995117038483843"/>
      </top>
      <bottom style="thin">
        <color indexed="64"/>
      </bottom>
      <diagonal/>
    </border>
    <border>
      <left style="thin">
        <color indexed="64"/>
      </left>
      <right/>
      <top style="thin">
        <color theme="3" tint="0.79995117038483843"/>
      </top>
      <bottom style="thin">
        <color theme="3" tint="0.79998168889431442"/>
      </bottom>
      <diagonal/>
    </border>
    <border>
      <left style="thin">
        <color indexed="64"/>
      </left>
      <right style="thin">
        <color theme="3"/>
      </right>
      <top style="thin">
        <color indexed="64"/>
      </top>
      <bottom/>
      <diagonal/>
    </border>
    <border>
      <left style="thin">
        <color theme="3"/>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theme="3" tint="0.79995117038483843"/>
      </bottom>
      <diagonal/>
    </border>
    <border>
      <left/>
      <right style="thin">
        <color indexed="64"/>
      </right>
      <top style="thin">
        <color indexed="64"/>
      </top>
      <bottom style="thin">
        <color theme="3" tint="0.79995117038483843"/>
      </bottom>
      <diagonal/>
    </border>
    <border>
      <left/>
      <right/>
      <top style="thin">
        <color theme="3" tint="0.79995117038483843"/>
      </top>
      <bottom style="thin">
        <color indexed="64"/>
      </bottom>
      <diagonal/>
    </border>
    <border>
      <left/>
      <right style="thin">
        <color indexed="64"/>
      </right>
      <top style="thin">
        <color theme="3" tint="0.79995117038483843"/>
      </top>
      <bottom style="thin">
        <color indexed="64"/>
      </bottom>
      <diagonal/>
    </border>
    <border>
      <left style="thin">
        <color indexed="64"/>
      </left>
      <right style="thin">
        <color indexed="64"/>
      </right>
      <top style="thin">
        <color theme="3" tint="0.79995117038483843"/>
      </top>
      <bottom/>
      <diagonal/>
    </border>
    <border>
      <left style="thin">
        <color indexed="64"/>
      </left>
      <right/>
      <top style="thin">
        <color theme="3" tint="0.79995117038483843"/>
      </top>
      <bottom/>
      <diagonal/>
    </border>
    <border>
      <left style="thin">
        <color indexed="64"/>
      </left>
      <right style="thin">
        <color indexed="64"/>
      </right>
      <top style="thin">
        <color theme="3" tint="0.79995117038483843"/>
      </top>
      <bottom style="thin">
        <color theme="3" tint="0.7999511703848384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cellStyleXfs>
  <cellXfs count="95">
    <xf numFmtId="0" fontId="0" fillId="0" borderId="0" xfId="0"/>
    <xf numFmtId="0" fontId="0" fillId="2" borderId="0" xfId="0" applyFill="1"/>
    <xf numFmtId="164" fontId="4" fillId="3" borderId="2" xfId="0" applyNumberFormat="1" applyFont="1" applyFill="1" applyBorder="1" applyAlignment="1">
      <alignment horizontal="center" vertical="center"/>
    </xf>
    <xf numFmtId="164" fontId="4" fillId="3" borderId="0" xfId="0" applyNumberFormat="1" applyFont="1" applyFill="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5" fillId="0" borderId="9" xfId="0" applyNumberFormat="1" applyFont="1" applyBorder="1" applyAlignment="1">
      <alignment horizontal="center" vertical="center"/>
    </xf>
    <xf numFmtId="164" fontId="5" fillId="4" borderId="5" xfId="0" applyNumberFormat="1" applyFont="1" applyFill="1" applyBorder="1" applyAlignment="1">
      <alignment horizontal="center" vertical="center"/>
    </xf>
    <xf numFmtId="165" fontId="5" fillId="0" borderId="9" xfId="1" applyNumberFormat="1" applyFont="1" applyBorder="1" applyAlignment="1">
      <alignment horizontal="center" vertical="center"/>
    </xf>
    <xf numFmtId="0" fontId="0" fillId="2" borderId="16" xfId="0" applyFill="1" applyBorder="1"/>
    <xf numFmtId="0" fontId="0" fillId="2" borderId="12" xfId="0" applyFill="1" applyBorder="1"/>
    <xf numFmtId="0" fontId="0" fillId="2" borderId="10"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3" xfId="0" applyFill="1" applyBorder="1"/>
    <xf numFmtId="0" fontId="3" fillId="5" borderId="14" xfId="0" applyFont="1" applyFill="1" applyBorder="1" applyAlignment="1">
      <alignment horizontal="center"/>
    </xf>
    <xf numFmtId="166" fontId="5" fillId="0" borderId="15" xfId="3" applyNumberFormat="1" applyFont="1" applyBorder="1" applyAlignment="1">
      <alignment horizontal="right" vertical="center"/>
    </xf>
    <xf numFmtId="166" fontId="5" fillId="0" borderId="22" xfId="3" applyNumberFormat="1" applyFont="1" applyBorder="1" applyAlignment="1">
      <alignment horizontal="right" vertical="center"/>
    </xf>
    <xf numFmtId="164" fontId="4" fillId="3" borderId="23"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64" fontId="4" fillId="3" borderId="25"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5" fontId="0" fillId="2" borderId="0" xfId="0" applyNumberFormat="1" applyFill="1"/>
    <xf numFmtId="166" fontId="5" fillId="0" borderId="18" xfId="3" applyNumberFormat="1" applyFont="1" applyBorder="1" applyAlignment="1">
      <alignment horizontal="right" vertical="center"/>
    </xf>
    <xf numFmtId="165" fontId="5" fillId="0" borderId="29" xfId="1" applyNumberFormat="1" applyFont="1" applyBorder="1" applyAlignment="1">
      <alignment horizontal="center" vertical="center"/>
    </xf>
    <xf numFmtId="165" fontId="5" fillId="0" borderId="28" xfId="1" applyNumberFormat="1" applyFont="1" applyBorder="1" applyAlignment="1">
      <alignment horizontal="center" vertical="center"/>
    </xf>
    <xf numFmtId="167" fontId="5" fillId="0" borderId="9" xfId="2" applyNumberFormat="1" applyFont="1" applyBorder="1" applyAlignment="1">
      <alignment horizontal="center" vertical="center"/>
    </xf>
    <xf numFmtId="164" fontId="4" fillId="3" borderId="21" xfId="0" applyNumberFormat="1" applyFont="1" applyFill="1" applyBorder="1" applyAlignment="1">
      <alignment horizontal="center" vertical="center"/>
    </xf>
    <xf numFmtId="44" fontId="5" fillId="0" borderId="28" xfId="2" applyFont="1" applyBorder="1" applyAlignment="1">
      <alignment vertical="center"/>
    </xf>
    <xf numFmtId="44" fontId="5" fillId="0" borderId="28" xfId="2" applyFont="1" applyBorder="1" applyAlignment="1">
      <alignment horizontal="center" vertical="center"/>
    </xf>
    <xf numFmtId="164" fontId="4" fillId="3" borderId="18" xfId="0" applyNumberFormat="1" applyFont="1" applyFill="1" applyBorder="1" applyAlignment="1">
      <alignment horizontal="center" vertical="center"/>
    </xf>
    <xf numFmtId="166" fontId="5" fillId="0" borderId="3" xfId="3" applyNumberFormat="1" applyFont="1" applyBorder="1" applyAlignment="1">
      <alignment horizontal="right" vertical="center"/>
    </xf>
    <xf numFmtId="165" fontId="5" fillId="0" borderId="29" xfId="1" applyNumberFormat="1" applyFont="1" applyBorder="1" applyAlignment="1">
      <alignment vertical="center"/>
    </xf>
    <xf numFmtId="165" fontId="5" fillId="0" borderId="28" xfId="1" applyNumberFormat="1" applyFont="1" applyBorder="1" applyAlignment="1">
      <alignment vertical="center"/>
    </xf>
    <xf numFmtId="166" fontId="5" fillId="0" borderId="20" xfId="3" applyNumberFormat="1" applyFont="1" applyBorder="1" applyAlignment="1">
      <alignment horizontal="right" vertical="center"/>
    </xf>
    <xf numFmtId="165" fontId="5" fillId="4" borderId="5" xfId="1" applyNumberFormat="1" applyFont="1" applyFill="1" applyBorder="1" applyAlignment="1">
      <alignment horizontal="center" vertical="center"/>
    </xf>
    <xf numFmtId="167" fontId="5" fillId="4" borderId="5" xfId="2" applyNumberFormat="1" applyFont="1" applyFill="1" applyBorder="1" applyAlignment="1">
      <alignment horizontal="center" vertical="center"/>
    </xf>
    <xf numFmtId="164" fontId="5" fillId="0" borderId="5" xfId="0" applyNumberFormat="1" applyFont="1" applyBorder="1" applyAlignment="1">
      <alignment horizontal="center" vertical="center"/>
    </xf>
    <xf numFmtId="167" fontId="5" fillId="0" borderId="5" xfId="2" applyNumberFormat="1" applyFont="1" applyBorder="1" applyAlignment="1">
      <alignment horizontal="center" vertical="center"/>
    </xf>
    <xf numFmtId="165" fontId="5" fillId="0" borderId="5" xfId="1" applyNumberFormat="1" applyFont="1" applyBorder="1" applyAlignment="1">
      <alignment horizontal="center" vertical="center"/>
    </xf>
    <xf numFmtId="164" fontId="5" fillId="0" borderId="30" xfId="0" applyNumberFormat="1" applyFont="1" applyBorder="1" applyAlignment="1">
      <alignment horizontal="center" vertical="center"/>
    </xf>
    <xf numFmtId="165" fontId="5" fillId="0" borderId="30" xfId="1" applyNumberFormat="1" applyFont="1" applyBorder="1" applyAlignment="1">
      <alignment horizontal="center" vertical="center"/>
    </xf>
    <xf numFmtId="164" fontId="5" fillId="4" borderId="32" xfId="0" applyNumberFormat="1" applyFont="1" applyFill="1" applyBorder="1" applyAlignment="1">
      <alignment horizontal="center" vertical="center"/>
    </xf>
    <xf numFmtId="164" fontId="4" fillId="3" borderId="33" xfId="0" applyNumberFormat="1" applyFont="1" applyFill="1" applyBorder="1" applyAlignment="1">
      <alignment horizontal="center" vertical="center"/>
    </xf>
    <xf numFmtId="164" fontId="4" fillId="3" borderId="34"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35" xfId="0" applyNumberFormat="1" applyFont="1" applyFill="1" applyBorder="1" applyAlignment="1">
      <alignment horizontal="center" vertical="center"/>
    </xf>
    <xf numFmtId="166" fontId="5" fillId="0" borderId="0" xfId="3" applyNumberFormat="1" applyFont="1" applyBorder="1" applyAlignment="1">
      <alignment horizontal="right" vertical="center"/>
    </xf>
    <xf numFmtId="165" fontId="5" fillId="0" borderId="36" xfId="1" applyNumberFormat="1" applyFont="1" applyBorder="1" applyAlignment="1">
      <alignment horizontal="center" vertical="center"/>
    </xf>
    <xf numFmtId="165" fontId="5" fillId="0" borderId="37" xfId="1" applyNumberFormat="1" applyFont="1" applyBorder="1" applyAlignment="1">
      <alignment horizontal="center" vertical="center"/>
    </xf>
    <xf numFmtId="166" fontId="5" fillId="0" borderId="38" xfId="3" applyNumberFormat="1" applyFont="1" applyBorder="1" applyAlignment="1">
      <alignment horizontal="right" vertical="center"/>
    </xf>
    <xf numFmtId="166" fontId="5" fillId="0" borderId="39" xfId="3" applyNumberFormat="1" applyFont="1" applyBorder="1" applyAlignment="1">
      <alignment horizontal="right" vertical="center"/>
    </xf>
    <xf numFmtId="165" fontId="5" fillId="4" borderId="40" xfId="1" applyNumberFormat="1" applyFont="1" applyFill="1" applyBorder="1" applyAlignment="1">
      <alignment horizontal="center" vertical="center"/>
    </xf>
    <xf numFmtId="164" fontId="5" fillId="4" borderId="30" xfId="0" applyNumberFormat="1" applyFont="1" applyFill="1" applyBorder="1" applyAlignment="1">
      <alignment horizontal="center" vertical="center"/>
    </xf>
    <xf numFmtId="167" fontId="5" fillId="4" borderId="30" xfId="2" applyNumberFormat="1" applyFont="1" applyFill="1" applyBorder="1" applyAlignment="1">
      <alignment horizontal="center" vertical="center"/>
    </xf>
    <xf numFmtId="165" fontId="5" fillId="4" borderId="30" xfId="1" applyNumberFormat="1" applyFont="1" applyFill="1" applyBorder="1" applyAlignment="1">
      <alignment horizontal="center" vertical="center"/>
    </xf>
    <xf numFmtId="164" fontId="5" fillId="0" borderId="21" xfId="0" applyNumberFormat="1" applyFont="1" applyBorder="1" applyAlignment="1">
      <alignment horizontal="center" vertical="center"/>
    </xf>
    <xf numFmtId="165" fontId="5" fillId="0" borderId="21" xfId="1" applyNumberFormat="1" applyFont="1" applyBorder="1" applyAlignment="1">
      <alignment horizontal="center" vertical="center"/>
    </xf>
    <xf numFmtId="9" fontId="0" fillId="2" borderId="0" xfId="3" applyFont="1" applyFill="1" applyBorder="1"/>
    <xf numFmtId="166" fontId="0" fillId="2" borderId="0" xfId="3" applyNumberFormat="1" applyFont="1" applyFill="1" applyBorder="1"/>
    <xf numFmtId="167" fontId="5" fillId="4" borderId="6" xfId="2" applyNumberFormat="1" applyFont="1" applyFill="1" applyBorder="1" applyAlignment="1">
      <alignment horizontal="center" vertical="center"/>
    </xf>
    <xf numFmtId="165" fontId="5" fillId="4" borderId="6" xfId="1" applyNumberFormat="1" applyFont="1" applyFill="1" applyBorder="1" applyAlignment="1">
      <alignment horizontal="center" vertical="center"/>
    </xf>
    <xf numFmtId="164" fontId="5" fillId="4" borderId="41" xfId="0" applyNumberFormat="1" applyFont="1" applyFill="1" applyBorder="1" applyAlignment="1">
      <alignment horizontal="center" vertical="center"/>
    </xf>
    <xf numFmtId="165" fontId="5" fillId="4" borderId="31" xfId="1" applyNumberFormat="1" applyFont="1" applyFill="1" applyBorder="1" applyAlignment="1">
      <alignment horizontal="center" vertical="center"/>
    </xf>
    <xf numFmtId="167" fontId="5" fillId="0" borderId="21" xfId="2" applyNumberFormat="1" applyFont="1" applyBorder="1" applyAlignment="1">
      <alignment horizontal="center" vertical="center"/>
    </xf>
    <xf numFmtId="167" fontId="5" fillId="0" borderId="6" xfId="2" applyNumberFormat="1" applyFont="1" applyBorder="1" applyAlignment="1">
      <alignment horizontal="center" vertical="center"/>
    </xf>
    <xf numFmtId="167" fontId="5" fillId="0" borderId="31" xfId="2" applyNumberFormat="1" applyFont="1" applyBorder="1" applyAlignment="1">
      <alignment horizontal="center" vertical="center"/>
    </xf>
    <xf numFmtId="164" fontId="5" fillId="0" borderId="40" xfId="0" applyNumberFormat="1" applyFont="1" applyBorder="1" applyAlignment="1">
      <alignment horizontal="center" vertical="center"/>
    </xf>
    <xf numFmtId="165" fontId="5" fillId="0" borderId="40" xfId="1" applyNumberFormat="1" applyFont="1" applyBorder="1" applyAlignment="1">
      <alignment horizontal="center" vertical="center"/>
    </xf>
    <xf numFmtId="167" fontId="5" fillId="0" borderId="40" xfId="2" applyNumberFormat="1" applyFont="1" applyBorder="1" applyAlignment="1">
      <alignment horizontal="center" vertical="center"/>
    </xf>
    <xf numFmtId="165" fontId="5" fillId="0" borderId="6" xfId="1" applyNumberFormat="1" applyFont="1" applyBorder="1" applyAlignment="1">
      <alignment horizontal="center" vertical="center"/>
    </xf>
    <xf numFmtId="167" fontId="5" fillId="0" borderId="30" xfId="2" applyNumberFormat="1" applyFont="1" applyBorder="1" applyAlignment="1">
      <alignment horizontal="center" vertical="center"/>
    </xf>
    <xf numFmtId="165" fontId="5" fillId="0" borderId="31" xfId="1" applyNumberFormat="1" applyFont="1" applyBorder="1" applyAlignment="1">
      <alignment horizontal="center" vertical="center"/>
    </xf>
    <xf numFmtId="0" fontId="3" fillId="5" borderId="26" xfId="0" applyFont="1" applyFill="1" applyBorder="1" applyAlignment="1">
      <alignment horizontal="center"/>
    </xf>
    <xf numFmtId="0" fontId="3" fillId="5" borderId="25" xfId="0" applyFont="1" applyFill="1" applyBorder="1" applyAlignment="1">
      <alignment horizontal="center"/>
    </xf>
    <xf numFmtId="0" fontId="3" fillId="5" borderId="27" xfId="0" applyFont="1" applyFill="1" applyBorder="1" applyAlignment="1">
      <alignment horizontal="center"/>
    </xf>
    <xf numFmtId="0" fontId="3" fillId="5" borderId="14" xfId="0"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13" xfId="0" applyFont="1" applyFill="1" applyBorder="1" applyAlignment="1">
      <alignment horizontal="center"/>
    </xf>
    <xf numFmtId="0" fontId="2" fillId="2" borderId="1" xfId="4" applyFill="1" applyAlignment="1">
      <alignment horizontal="center" vertical="center"/>
    </xf>
    <xf numFmtId="0" fontId="3" fillId="5" borderId="17" xfId="0" applyFont="1" applyFill="1" applyBorder="1" applyAlignment="1">
      <alignment horizontal="center"/>
    </xf>
    <xf numFmtId="0" fontId="3" fillId="5" borderId="0" xfId="0" applyFont="1" applyFill="1" applyAlignment="1">
      <alignment horizontal="center"/>
    </xf>
    <xf numFmtId="0" fontId="3" fillId="5" borderId="18" xfId="0" applyFont="1" applyFill="1" applyBorder="1" applyAlignment="1">
      <alignment horizontal="center"/>
    </xf>
    <xf numFmtId="0" fontId="2" fillId="2" borderId="0" xfId="4" applyFill="1" applyBorder="1" applyAlignment="1">
      <alignment horizontal="center" vertical="center"/>
    </xf>
    <xf numFmtId="164" fontId="5" fillId="4" borderId="6" xfId="0" applyNumberFormat="1" applyFont="1" applyFill="1" applyBorder="1" applyAlignment="1">
      <alignment horizontal="center" vertical="center"/>
    </xf>
    <xf numFmtId="164" fontId="5" fillId="4" borderId="40" xfId="0" applyNumberFormat="1" applyFont="1" applyFill="1" applyBorder="1" applyAlignment="1">
      <alignment horizontal="center" vertical="center"/>
    </xf>
    <xf numFmtId="167" fontId="5" fillId="4" borderId="40" xfId="2"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7" fontId="5" fillId="0" borderId="42" xfId="2" applyNumberFormat="1" applyFont="1" applyBorder="1" applyAlignment="1">
      <alignment horizontal="center" vertical="center"/>
    </xf>
    <xf numFmtId="164" fontId="5" fillId="4" borderId="31" xfId="0" applyNumberFormat="1" applyFont="1" applyFill="1" applyBorder="1" applyAlignment="1">
      <alignment horizontal="center" vertical="center"/>
    </xf>
    <xf numFmtId="167" fontId="5" fillId="4" borderId="31" xfId="2" applyNumberFormat="1" applyFont="1" applyFill="1" applyBorder="1" applyAlignment="1">
      <alignment horizontal="center" vertical="center"/>
    </xf>
    <xf numFmtId="165" fontId="5" fillId="0" borderId="42" xfId="1" applyNumberFormat="1" applyFont="1" applyBorder="1" applyAlignment="1">
      <alignment horizontal="center" vertical="center"/>
    </xf>
  </cellXfs>
  <cellStyles count="5">
    <cellStyle name="Comma" xfId="1" builtinId="3"/>
    <cellStyle name="Currency" xfId="2" builtinId="4"/>
    <cellStyle name="Heading 2" xfId="4" builtinId="17"/>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Total Oregon IOU Residential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'Oregon IOU Residential Arrears '!$B$5</c:f>
              <c:strCache>
                <c:ptCount val="1"/>
                <c:pt idx="0">
                  <c:v>30+ days</c:v>
                </c:pt>
              </c:strCache>
            </c:strRef>
          </c:tx>
          <c:spPr>
            <a:solidFill>
              <a:schemeClr val="accent1"/>
            </a:solidFill>
            <a:ln>
              <a:noFill/>
            </a:ln>
            <a:effectLst/>
          </c:spPr>
          <c:invertIfNegative val="0"/>
          <c:cat>
            <c:numRef>
              <c:f>'Oregon IOU Residential Arrears '!$A$6:$A$43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'!$B$6:$B$43</c:f>
              <c:numCache>
                <c:formatCode>_(* #,##0_);_(* \(#,##0\);_(* "-"??_);_(@_)</c:formatCode>
                <c:ptCount val="38"/>
                <c:pt idx="0">
                  <c:v>142268</c:v>
                </c:pt>
                <c:pt idx="1">
                  <c:v>160636</c:v>
                </c:pt>
                <c:pt idx="2">
                  <c:v>159304</c:v>
                </c:pt>
                <c:pt idx="3">
                  <c:v>143243</c:v>
                </c:pt>
                <c:pt idx="4">
                  <c:v>141411</c:v>
                </c:pt>
                <c:pt idx="5">
                  <c:v>107720</c:v>
                </c:pt>
                <c:pt idx="6">
                  <c:v>102245</c:v>
                </c:pt>
                <c:pt idx="7">
                  <c:v>103115</c:v>
                </c:pt>
                <c:pt idx="8">
                  <c:v>106622</c:v>
                </c:pt>
                <c:pt idx="9">
                  <c:v>101580</c:v>
                </c:pt>
                <c:pt idx="10">
                  <c:v>105746</c:v>
                </c:pt>
                <c:pt idx="11">
                  <c:v>107693</c:v>
                </c:pt>
                <c:pt idx="12">
                  <c:v>111529</c:v>
                </c:pt>
                <c:pt idx="13">
                  <c:v>134617</c:v>
                </c:pt>
                <c:pt idx="14">
                  <c:v>119652</c:v>
                </c:pt>
                <c:pt idx="15">
                  <c:v>129044</c:v>
                </c:pt>
                <c:pt idx="16">
                  <c:v>126634</c:v>
                </c:pt>
                <c:pt idx="17">
                  <c:v>106680</c:v>
                </c:pt>
                <c:pt idx="18">
                  <c:v>114547</c:v>
                </c:pt>
                <c:pt idx="19">
                  <c:v>98324</c:v>
                </c:pt>
                <c:pt idx="20">
                  <c:v>111545</c:v>
                </c:pt>
                <c:pt idx="21">
                  <c:v>104997</c:v>
                </c:pt>
                <c:pt idx="22">
                  <c:v>104675</c:v>
                </c:pt>
                <c:pt idx="23">
                  <c:v>108121</c:v>
                </c:pt>
                <c:pt idx="24">
                  <c:v>127360</c:v>
                </c:pt>
                <c:pt idx="25">
                  <c:v>149271</c:v>
                </c:pt>
                <c:pt idx="26">
                  <c:v>142755</c:v>
                </c:pt>
                <c:pt idx="27">
                  <c:v>142393</c:v>
                </c:pt>
                <c:pt idx="28">
                  <c:v>135257</c:v>
                </c:pt>
                <c:pt idx="29">
                  <c:v>133031</c:v>
                </c:pt>
                <c:pt idx="30">
                  <c:v>125491</c:v>
                </c:pt>
                <c:pt idx="31">
                  <c:v>107279</c:v>
                </c:pt>
                <c:pt idx="32">
                  <c:v>110380</c:v>
                </c:pt>
                <c:pt idx="33">
                  <c:v>115252</c:v>
                </c:pt>
                <c:pt idx="34">
                  <c:v>115101</c:v>
                </c:pt>
                <c:pt idx="35">
                  <c:v>116765</c:v>
                </c:pt>
                <c:pt idx="36">
                  <c:v>138189</c:v>
                </c:pt>
                <c:pt idx="37">
                  <c:v>143603</c:v>
                </c:pt>
              </c:numCache>
            </c:numRef>
          </c:val>
          <c:extLst>
            <c:ext xmlns:c16="http://schemas.microsoft.com/office/drawing/2014/chart" uri="{C3380CC4-5D6E-409C-BE32-E72D297353CC}">
              <c16:uniqueId val="{00000000-DE14-4753-821F-29BDD92E2F11}"/>
            </c:ext>
          </c:extLst>
        </c:ser>
        <c:ser>
          <c:idx val="1"/>
          <c:order val="1"/>
          <c:tx>
            <c:strRef>
              <c:f>'Oregon IOU Residential Arrears '!$C$5</c:f>
              <c:strCache>
                <c:ptCount val="1"/>
                <c:pt idx="0">
                  <c:v>60+ days</c:v>
                </c:pt>
              </c:strCache>
            </c:strRef>
          </c:tx>
          <c:spPr>
            <a:solidFill>
              <a:schemeClr val="accent2"/>
            </a:solidFill>
            <a:ln>
              <a:noFill/>
            </a:ln>
            <a:effectLst/>
          </c:spPr>
          <c:invertIfNegative val="0"/>
          <c:cat>
            <c:numRef>
              <c:f>'Oregon IOU Residential Arrears '!$A$6:$A$43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'!$C$6:$C$43</c:f>
              <c:numCache>
                <c:formatCode>_(* #,##0_);_(* \(#,##0\);_(* "-"??_);_(@_)</c:formatCode>
                <c:ptCount val="38"/>
                <c:pt idx="0">
                  <c:v>40781</c:v>
                </c:pt>
                <c:pt idx="1">
                  <c:v>45689</c:v>
                </c:pt>
                <c:pt idx="2">
                  <c:v>69159</c:v>
                </c:pt>
                <c:pt idx="3">
                  <c:v>75684</c:v>
                </c:pt>
                <c:pt idx="4">
                  <c:v>78536</c:v>
                </c:pt>
                <c:pt idx="5">
                  <c:v>66159</c:v>
                </c:pt>
                <c:pt idx="6">
                  <c:v>48111</c:v>
                </c:pt>
                <c:pt idx="7">
                  <c:v>43850</c:v>
                </c:pt>
                <c:pt idx="8">
                  <c:v>41501</c:v>
                </c:pt>
                <c:pt idx="9">
                  <c:v>43520</c:v>
                </c:pt>
                <c:pt idx="10">
                  <c:v>42862</c:v>
                </c:pt>
                <c:pt idx="11">
                  <c:v>42134</c:v>
                </c:pt>
                <c:pt idx="12">
                  <c:v>36282</c:v>
                </c:pt>
                <c:pt idx="13">
                  <c:v>44390</c:v>
                </c:pt>
                <c:pt idx="14">
                  <c:v>51153</c:v>
                </c:pt>
                <c:pt idx="15">
                  <c:v>52006</c:v>
                </c:pt>
                <c:pt idx="16">
                  <c:v>66400</c:v>
                </c:pt>
                <c:pt idx="17">
                  <c:v>62614</c:v>
                </c:pt>
                <c:pt idx="18">
                  <c:v>50074</c:v>
                </c:pt>
                <c:pt idx="19">
                  <c:v>47540</c:v>
                </c:pt>
                <c:pt idx="20">
                  <c:v>39916</c:v>
                </c:pt>
                <c:pt idx="21">
                  <c:v>45544</c:v>
                </c:pt>
                <c:pt idx="22">
                  <c:v>41582</c:v>
                </c:pt>
                <c:pt idx="23">
                  <c:v>45089</c:v>
                </c:pt>
                <c:pt idx="24">
                  <c:v>41421</c:v>
                </c:pt>
                <c:pt idx="25">
                  <c:v>48615</c:v>
                </c:pt>
                <c:pt idx="26">
                  <c:v>56236</c:v>
                </c:pt>
                <c:pt idx="27">
                  <c:v>65456</c:v>
                </c:pt>
                <c:pt idx="28">
                  <c:v>66163</c:v>
                </c:pt>
                <c:pt idx="29">
                  <c:v>62956</c:v>
                </c:pt>
                <c:pt idx="30">
                  <c:v>62137</c:v>
                </c:pt>
                <c:pt idx="31">
                  <c:v>50229</c:v>
                </c:pt>
                <c:pt idx="32">
                  <c:v>45497</c:v>
                </c:pt>
                <c:pt idx="33">
                  <c:v>45447</c:v>
                </c:pt>
                <c:pt idx="34">
                  <c:v>42018</c:v>
                </c:pt>
                <c:pt idx="35">
                  <c:v>45763</c:v>
                </c:pt>
                <c:pt idx="36">
                  <c:v>41058</c:v>
                </c:pt>
                <c:pt idx="37">
                  <c:v>51717</c:v>
                </c:pt>
              </c:numCache>
            </c:numRef>
          </c:val>
          <c:extLst>
            <c:ext xmlns:c16="http://schemas.microsoft.com/office/drawing/2014/chart" uri="{C3380CC4-5D6E-409C-BE32-E72D297353CC}">
              <c16:uniqueId val="{00000001-DE14-4753-821F-29BDD92E2F11}"/>
            </c:ext>
          </c:extLst>
        </c:ser>
        <c:ser>
          <c:idx val="2"/>
          <c:order val="2"/>
          <c:tx>
            <c:strRef>
              <c:f>'Oregon IOU Residential Arrears '!$D$5</c:f>
              <c:strCache>
                <c:ptCount val="1"/>
                <c:pt idx="0">
                  <c:v>90+ days</c:v>
                </c:pt>
              </c:strCache>
            </c:strRef>
          </c:tx>
          <c:spPr>
            <a:solidFill>
              <a:schemeClr val="accent3"/>
            </a:solidFill>
            <a:ln>
              <a:noFill/>
            </a:ln>
            <a:effectLst/>
          </c:spPr>
          <c:invertIfNegative val="0"/>
          <c:cat>
            <c:numRef>
              <c:f>'Oregon IOU Residential Arrears '!$A$6:$A$43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'!$D$6:$D$43</c:f>
              <c:numCache>
                <c:formatCode>_(* #,##0_);_(* \(#,##0\);_(* "-"??_);_(@_)</c:formatCode>
                <c:ptCount val="38"/>
                <c:pt idx="0">
                  <c:v>26095</c:v>
                </c:pt>
                <c:pt idx="1">
                  <c:v>20711</c:v>
                </c:pt>
                <c:pt idx="2">
                  <c:v>27326</c:v>
                </c:pt>
                <c:pt idx="3">
                  <c:v>51299</c:v>
                </c:pt>
                <c:pt idx="4">
                  <c:v>78540</c:v>
                </c:pt>
                <c:pt idx="5">
                  <c:v>96392</c:v>
                </c:pt>
                <c:pt idx="6">
                  <c:v>101451</c:v>
                </c:pt>
                <c:pt idx="7">
                  <c:v>97534</c:v>
                </c:pt>
                <c:pt idx="8">
                  <c:v>96849</c:v>
                </c:pt>
                <c:pt idx="9">
                  <c:v>95067</c:v>
                </c:pt>
                <c:pt idx="10">
                  <c:v>97255</c:v>
                </c:pt>
                <c:pt idx="11">
                  <c:v>97115</c:v>
                </c:pt>
                <c:pt idx="12">
                  <c:v>91788</c:v>
                </c:pt>
                <c:pt idx="13">
                  <c:v>90433</c:v>
                </c:pt>
                <c:pt idx="14">
                  <c:v>88908</c:v>
                </c:pt>
                <c:pt idx="15">
                  <c:v>86944</c:v>
                </c:pt>
                <c:pt idx="16">
                  <c:v>91211</c:v>
                </c:pt>
                <c:pt idx="17">
                  <c:v>100842</c:v>
                </c:pt>
                <c:pt idx="18">
                  <c:v>104454</c:v>
                </c:pt>
                <c:pt idx="19">
                  <c:v>91759</c:v>
                </c:pt>
                <c:pt idx="20">
                  <c:v>85267</c:v>
                </c:pt>
                <c:pt idx="21">
                  <c:v>77760</c:v>
                </c:pt>
                <c:pt idx="22">
                  <c:v>78510</c:v>
                </c:pt>
                <c:pt idx="23">
                  <c:v>72915</c:v>
                </c:pt>
                <c:pt idx="24">
                  <c:v>64567</c:v>
                </c:pt>
                <c:pt idx="25">
                  <c:v>54449</c:v>
                </c:pt>
                <c:pt idx="26">
                  <c:v>52846</c:v>
                </c:pt>
                <c:pt idx="27">
                  <c:v>56670</c:v>
                </c:pt>
                <c:pt idx="28">
                  <c:v>60738</c:v>
                </c:pt>
                <c:pt idx="29">
                  <c:v>63532</c:v>
                </c:pt>
                <c:pt idx="30">
                  <c:v>69907</c:v>
                </c:pt>
                <c:pt idx="31">
                  <c:v>74036</c:v>
                </c:pt>
                <c:pt idx="32">
                  <c:v>75506</c:v>
                </c:pt>
                <c:pt idx="33">
                  <c:v>67449</c:v>
                </c:pt>
                <c:pt idx="34">
                  <c:v>66267</c:v>
                </c:pt>
                <c:pt idx="35">
                  <c:v>63686</c:v>
                </c:pt>
                <c:pt idx="36">
                  <c:v>53119</c:v>
                </c:pt>
                <c:pt idx="37">
                  <c:v>45218</c:v>
                </c:pt>
              </c:numCache>
            </c:numRef>
          </c:val>
          <c:extLst>
            <c:ext xmlns:c16="http://schemas.microsoft.com/office/drawing/2014/chart" uri="{C3380CC4-5D6E-409C-BE32-E72D297353CC}">
              <c16:uniqueId val="{00000002-DE14-4753-821F-29BDD92E2F11}"/>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Commercial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S.Comm.'!$B$5</c:f>
              <c:strCache>
                <c:ptCount val="1"/>
                <c:pt idx="0">
                  <c:v>IPCO</c:v>
                </c:pt>
              </c:strCache>
            </c:strRef>
          </c:tx>
          <c:spPr>
            <a:ln w="28575" cap="rnd">
              <a:solidFill>
                <a:schemeClr val="accent1"/>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S.Comm.'!$B$6:$B$43</c:f>
              <c:numCache>
                <c:formatCode>_(* #,##0_);_(* \(#,##0\);_(* "-"??_);_(@_)</c:formatCode>
                <c:ptCount val="38"/>
                <c:pt idx="0">
                  <c:v>113</c:v>
                </c:pt>
                <c:pt idx="1">
                  <c:v>87</c:v>
                </c:pt>
                <c:pt idx="2">
                  <c:v>86</c:v>
                </c:pt>
                <c:pt idx="3">
                  <c:v>127</c:v>
                </c:pt>
                <c:pt idx="4">
                  <c:v>120</c:v>
                </c:pt>
                <c:pt idx="5">
                  <c:v>145</c:v>
                </c:pt>
                <c:pt idx="6">
                  <c:v>113</c:v>
                </c:pt>
                <c:pt idx="7">
                  <c:v>113</c:v>
                </c:pt>
                <c:pt idx="8">
                  <c:v>99</c:v>
                </c:pt>
                <c:pt idx="9">
                  <c:v>129</c:v>
                </c:pt>
                <c:pt idx="10">
                  <c:v>152</c:v>
                </c:pt>
                <c:pt idx="11">
                  <c:v>131</c:v>
                </c:pt>
                <c:pt idx="12">
                  <c:v>111</c:v>
                </c:pt>
                <c:pt idx="13">
                  <c:v>98</c:v>
                </c:pt>
                <c:pt idx="14">
                  <c:v>90</c:v>
                </c:pt>
                <c:pt idx="15">
                  <c:v>106</c:v>
                </c:pt>
                <c:pt idx="16">
                  <c:v>148</c:v>
                </c:pt>
                <c:pt idx="17">
                  <c:v>96</c:v>
                </c:pt>
                <c:pt idx="18">
                  <c:v>128</c:v>
                </c:pt>
                <c:pt idx="19">
                  <c:v>77</c:v>
                </c:pt>
                <c:pt idx="20">
                  <c:v>116</c:v>
                </c:pt>
                <c:pt idx="21">
                  <c:v>88</c:v>
                </c:pt>
                <c:pt idx="22">
                  <c:v>112</c:v>
                </c:pt>
                <c:pt idx="23">
                  <c:v>138</c:v>
                </c:pt>
                <c:pt idx="24">
                  <c:v>127</c:v>
                </c:pt>
                <c:pt idx="25">
                  <c:v>117</c:v>
                </c:pt>
                <c:pt idx="26">
                  <c:v>120</c:v>
                </c:pt>
                <c:pt idx="27">
                  <c:v>101</c:v>
                </c:pt>
                <c:pt idx="28">
                  <c:v>111</c:v>
                </c:pt>
                <c:pt idx="29">
                  <c:v>103</c:v>
                </c:pt>
                <c:pt idx="30">
                  <c:v>121</c:v>
                </c:pt>
                <c:pt idx="31">
                  <c:v>109</c:v>
                </c:pt>
                <c:pt idx="32">
                  <c:v>141</c:v>
                </c:pt>
                <c:pt idx="33">
                  <c:v>113</c:v>
                </c:pt>
                <c:pt idx="34">
                  <c:v>97</c:v>
                </c:pt>
                <c:pt idx="35">
                  <c:v>115</c:v>
                </c:pt>
                <c:pt idx="36">
                  <c:v>127</c:v>
                </c:pt>
                <c:pt idx="37">
                  <c:v>105</c:v>
                </c:pt>
              </c:numCache>
            </c:numRef>
          </c:val>
          <c:smooth val="0"/>
          <c:extLst>
            <c:ext xmlns:c16="http://schemas.microsoft.com/office/drawing/2014/chart" uri="{C3380CC4-5D6E-409C-BE32-E72D297353CC}">
              <c16:uniqueId val="{00000000-F31F-465E-B914-F6815D2D1B1A}"/>
            </c:ext>
          </c:extLst>
        </c:ser>
        <c:ser>
          <c:idx val="1"/>
          <c:order val="1"/>
          <c:tx>
            <c:strRef>
              <c:f>'Oregon IOU Comparison - S.Comm.'!$C$5</c:f>
              <c:strCache>
                <c:ptCount val="1"/>
                <c:pt idx="0">
                  <c:v>PGE</c:v>
                </c:pt>
              </c:strCache>
            </c:strRef>
          </c:tx>
          <c:spPr>
            <a:ln w="28575" cap="rnd">
              <a:solidFill>
                <a:schemeClr val="accent2"/>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S.Comm.'!$C$6:$C$43</c:f>
              <c:numCache>
                <c:formatCode>_(* #,##0_);_(* \(#,##0\);_(* "-"??_);_(@_)</c:formatCode>
                <c:ptCount val="38"/>
                <c:pt idx="0">
                  <c:v>5130</c:v>
                </c:pt>
                <c:pt idx="1">
                  <c:v>5119</c:v>
                </c:pt>
                <c:pt idx="2">
                  <c:v>5842</c:v>
                </c:pt>
                <c:pt idx="3">
                  <c:v>7893</c:v>
                </c:pt>
                <c:pt idx="4">
                  <c:v>7687</c:v>
                </c:pt>
                <c:pt idx="5">
                  <c:v>6770</c:v>
                </c:pt>
                <c:pt idx="6">
                  <c:v>7103</c:v>
                </c:pt>
                <c:pt idx="7">
                  <c:v>7404</c:v>
                </c:pt>
                <c:pt idx="8">
                  <c:v>7810</c:v>
                </c:pt>
                <c:pt idx="9">
                  <c:v>7568</c:v>
                </c:pt>
                <c:pt idx="10">
                  <c:v>8596</c:v>
                </c:pt>
                <c:pt idx="11">
                  <c:v>8010</c:v>
                </c:pt>
                <c:pt idx="12">
                  <c:v>7051</c:v>
                </c:pt>
                <c:pt idx="13">
                  <c:v>7500</c:v>
                </c:pt>
                <c:pt idx="14">
                  <c:v>7117</c:v>
                </c:pt>
                <c:pt idx="15">
                  <c:v>6215</c:v>
                </c:pt>
                <c:pt idx="16">
                  <c:v>5423</c:v>
                </c:pt>
                <c:pt idx="17">
                  <c:v>6091</c:v>
                </c:pt>
                <c:pt idx="18">
                  <c:v>5717</c:v>
                </c:pt>
                <c:pt idx="19">
                  <c:v>5372</c:v>
                </c:pt>
                <c:pt idx="20">
                  <c:v>5615</c:v>
                </c:pt>
                <c:pt idx="21">
                  <c:v>5555</c:v>
                </c:pt>
                <c:pt idx="22">
                  <c:v>7297</c:v>
                </c:pt>
                <c:pt idx="23">
                  <c:v>6388</c:v>
                </c:pt>
                <c:pt idx="24">
                  <c:v>6802</c:v>
                </c:pt>
                <c:pt idx="25">
                  <c:v>5871</c:v>
                </c:pt>
                <c:pt idx="26">
                  <c:v>5532</c:v>
                </c:pt>
                <c:pt idx="27">
                  <c:v>5381</c:v>
                </c:pt>
                <c:pt idx="28">
                  <c:v>5621</c:v>
                </c:pt>
                <c:pt idx="29">
                  <c:v>7902</c:v>
                </c:pt>
                <c:pt idx="30">
                  <c:v>6740</c:v>
                </c:pt>
                <c:pt idx="31">
                  <c:v>6752</c:v>
                </c:pt>
                <c:pt idx="32">
                  <c:v>5911</c:v>
                </c:pt>
                <c:pt idx="33">
                  <c:v>7068</c:v>
                </c:pt>
                <c:pt idx="34">
                  <c:v>7210</c:v>
                </c:pt>
                <c:pt idx="35">
                  <c:v>6465</c:v>
                </c:pt>
                <c:pt idx="36">
                  <c:v>7458</c:v>
                </c:pt>
                <c:pt idx="37">
                  <c:v>6736</c:v>
                </c:pt>
              </c:numCache>
            </c:numRef>
          </c:val>
          <c:smooth val="0"/>
          <c:extLst>
            <c:ext xmlns:c16="http://schemas.microsoft.com/office/drawing/2014/chart" uri="{C3380CC4-5D6E-409C-BE32-E72D297353CC}">
              <c16:uniqueId val="{00000001-F31F-465E-B914-F6815D2D1B1A}"/>
            </c:ext>
          </c:extLst>
        </c:ser>
        <c:ser>
          <c:idx val="2"/>
          <c:order val="2"/>
          <c:tx>
            <c:strRef>
              <c:f>'Oregon IOU Comparison - S.Comm.'!$D$5</c:f>
              <c:strCache>
                <c:ptCount val="1"/>
                <c:pt idx="0">
                  <c:v>PAC</c:v>
                </c:pt>
              </c:strCache>
            </c:strRef>
          </c:tx>
          <c:spPr>
            <a:ln w="28575" cap="rnd">
              <a:solidFill>
                <a:schemeClr val="accent3"/>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S.Comm.'!$D$6:$D$43</c:f>
              <c:numCache>
                <c:formatCode>_(* #,##0_);_(* \(#,##0\);_(* "-"??_);_(@_)</c:formatCode>
                <c:ptCount val="38"/>
                <c:pt idx="0">
                  <c:v>3892</c:v>
                </c:pt>
                <c:pt idx="1">
                  <c:v>3713</c:v>
                </c:pt>
                <c:pt idx="2">
                  <c:v>4840</c:v>
                </c:pt>
                <c:pt idx="3">
                  <c:v>6075</c:v>
                </c:pt>
                <c:pt idx="4">
                  <c:v>7959</c:v>
                </c:pt>
                <c:pt idx="5">
                  <c:v>6594</c:v>
                </c:pt>
                <c:pt idx="6">
                  <c:v>5975</c:v>
                </c:pt>
                <c:pt idx="7">
                  <c:v>6393</c:v>
                </c:pt>
                <c:pt idx="8">
                  <c:v>6903</c:v>
                </c:pt>
                <c:pt idx="9">
                  <c:v>6612</c:v>
                </c:pt>
                <c:pt idx="10">
                  <c:v>7202</c:v>
                </c:pt>
                <c:pt idx="11">
                  <c:v>5289</c:v>
                </c:pt>
                <c:pt idx="12">
                  <c:v>4298</c:v>
                </c:pt>
                <c:pt idx="13">
                  <c:v>5099</c:v>
                </c:pt>
                <c:pt idx="14">
                  <c:v>4825</c:v>
                </c:pt>
                <c:pt idx="15">
                  <c:v>4838</c:v>
                </c:pt>
                <c:pt idx="16">
                  <c:v>4373</c:v>
                </c:pt>
                <c:pt idx="17">
                  <c:v>4181</c:v>
                </c:pt>
                <c:pt idx="18">
                  <c:v>4647</c:v>
                </c:pt>
                <c:pt idx="19">
                  <c:v>4181</c:v>
                </c:pt>
                <c:pt idx="20">
                  <c:v>4370</c:v>
                </c:pt>
                <c:pt idx="21">
                  <c:v>4313</c:v>
                </c:pt>
                <c:pt idx="22">
                  <c:v>4565</c:v>
                </c:pt>
                <c:pt idx="23">
                  <c:v>4612</c:v>
                </c:pt>
                <c:pt idx="24">
                  <c:v>4116</c:v>
                </c:pt>
                <c:pt idx="25">
                  <c:v>4098</c:v>
                </c:pt>
                <c:pt idx="26">
                  <c:v>4292</c:v>
                </c:pt>
                <c:pt idx="27">
                  <c:v>4633</c:v>
                </c:pt>
                <c:pt idx="28">
                  <c:v>4425</c:v>
                </c:pt>
                <c:pt idx="29">
                  <c:v>4105</c:v>
                </c:pt>
                <c:pt idx="30">
                  <c:v>4646</c:v>
                </c:pt>
                <c:pt idx="31">
                  <c:v>4012</c:v>
                </c:pt>
                <c:pt idx="32">
                  <c:v>4646</c:v>
                </c:pt>
                <c:pt idx="33">
                  <c:v>4690</c:v>
                </c:pt>
                <c:pt idx="34">
                  <c:v>4741</c:v>
                </c:pt>
                <c:pt idx="35">
                  <c:v>4431</c:v>
                </c:pt>
                <c:pt idx="36">
                  <c:v>4106</c:v>
                </c:pt>
                <c:pt idx="37">
                  <c:v>4300</c:v>
                </c:pt>
              </c:numCache>
            </c:numRef>
          </c:val>
          <c:smooth val="0"/>
          <c:extLst>
            <c:ext xmlns:c16="http://schemas.microsoft.com/office/drawing/2014/chart" uri="{C3380CC4-5D6E-409C-BE32-E72D297353CC}">
              <c16:uniqueId val="{00000002-F31F-465E-B914-F6815D2D1B1A}"/>
            </c:ext>
          </c:extLst>
        </c:ser>
        <c:ser>
          <c:idx val="3"/>
          <c:order val="3"/>
          <c:tx>
            <c:strRef>
              <c:f>'Oregon IOU Comparison - S.Comm.'!$E$5</c:f>
              <c:strCache>
                <c:ptCount val="1"/>
                <c:pt idx="0">
                  <c:v>Avista</c:v>
                </c:pt>
              </c:strCache>
            </c:strRef>
          </c:tx>
          <c:spPr>
            <a:ln w="28575" cap="rnd">
              <a:solidFill>
                <a:schemeClr val="accent4"/>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S.Comm.'!$E$6:$E$43</c:f>
              <c:numCache>
                <c:formatCode>_(* #,##0_);_(* \(#,##0\);_(* "-"??_);_(@_)</c:formatCode>
                <c:ptCount val="38"/>
                <c:pt idx="0">
                  <c:v>911</c:v>
                </c:pt>
                <c:pt idx="1">
                  <c:v>1066</c:v>
                </c:pt>
                <c:pt idx="2">
                  <c:v>1239</c:v>
                </c:pt>
                <c:pt idx="3">
                  <c:v>1445</c:v>
                </c:pt>
                <c:pt idx="4">
                  <c:v>1427</c:v>
                </c:pt>
                <c:pt idx="5">
                  <c:v>1186</c:v>
                </c:pt>
                <c:pt idx="6">
                  <c:v>1174</c:v>
                </c:pt>
                <c:pt idx="7">
                  <c:v>1357</c:v>
                </c:pt>
                <c:pt idx="8">
                  <c:v>1398</c:v>
                </c:pt>
                <c:pt idx="9">
                  <c:v>1351</c:v>
                </c:pt>
                <c:pt idx="10">
                  <c:v>1336</c:v>
                </c:pt>
                <c:pt idx="11">
                  <c:v>1185</c:v>
                </c:pt>
                <c:pt idx="12">
                  <c:v>1370</c:v>
                </c:pt>
                <c:pt idx="13">
                  <c:v>1100</c:v>
                </c:pt>
                <c:pt idx="14">
                  <c:v>875</c:v>
                </c:pt>
                <c:pt idx="15">
                  <c:v>886</c:v>
                </c:pt>
                <c:pt idx="16">
                  <c:v>921</c:v>
                </c:pt>
                <c:pt idx="17">
                  <c:v>784</c:v>
                </c:pt>
                <c:pt idx="18">
                  <c:v>826</c:v>
                </c:pt>
                <c:pt idx="19">
                  <c:v>847</c:v>
                </c:pt>
                <c:pt idx="20">
                  <c:v>796</c:v>
                </c:pt>
                <c:pt idx="21">
                  <c:v>888</c:v>
                </c:pt>
                <c:pt idx="22">
                  <c:v>884</c:v>
                </c:pt>
                <c:pt idx="23">
                  <c:v>847</c:v>
                </c:pt>
                <c:pt idx="24">
                  <c:v>836</c:v>
                </c:pt>
                <c:pt idx="25">
                  <c:v>895</c:v>
                </c:pt>
                <c:pt idx="26">
                  <c:v>813</c:v>
                </c:pt>
                <c:pt idx="27">
                  <c:v>848</c:v>
                </c:pt>
                <c:pt idx="28">
                  <c:v>838</c:v>
                </c:pt>
                <c:pt idx="29">
                  <c:v>828</c:v>
                </c:pt>
                <c:pt idx="30">
                  <c:v>937</c:v>
                </c:pt>
                <c:pt idx="31">
                  <c:v>805</c:v>
                </c:pt>
                <c:pt idx="32">
                  <c:v>781</c:v>
                </c:pt>
                <c:pt idx="33">
                  <c:v>827</c:v>
                </c:pt>
                <c:pt idx="34">
                  <c:v>781</c:v>
                </c:pt>
                <c:pt idx="35">
                  <c:v>812</c:v>
                </c:pt>
                <c:pt idx="36">
                  <c:v>866</c:v>
                </c:pt>
                <c:pt idx="37">
                  <c:v>745</c:v>
                </c:pt>
              </c:numCache>
            </c:numRef>
          </c:val>
          <c:smooth val="0"/>
          <c:extLst>
            <c:ext xmlns:c16="http://schemas.microsoft.com/office/drawing/2014/chart" uri="{C3380CC4-5D6E-409C-BE32-E72D297353CC}">
              <c16:uniqueId val="{00000003-F31F-465E-B914-F6815D2D1B1A}"/>
            </c:ext>
          </c:extLst>
        </c:ser>
        <c:ser>
          <c:idx val="4"/>
          <c:order val="4"/>
          <c:tx>
            <c:strRef>
              <c:f>'Oregon IOU Comparison - S.Comm.'!$F$5</c:f>
              <c:strCache>
                <c:ptCount val="1"/>
                <c:pt idx="0">
                  <c:v>CNG</c:v>
                </c:pt>
              </c:strCache>
            </c:strRef>
          </c:tx>
          <c:spPr>
            <a:ln w="28575" cap="rnd">
              <a:solidFill>
                <a:schemeClr val="accent5"/>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S.Comm.'!$F$6:$F$43</c:f>
              <c:numCache>
                <c:formatCode>_(* #,##0_);_(* \(#,##0\);_(* "-"??_);_(@_)</c:formatCode>
                <c:ptCount val="38"/>
                <c:pt idx="0">
                  <c:v>813</c:v>
                </c:pt>
                <c:pt idx="1">
                  <c:v>920</c:v>
                </c:pt>
                <c:pt idx="2">
                  <c:v>970</c:v>
                </c:pt>
                <c:pt idx="3">
                  <c:v>1259</c:v>
                </c:pt>
                <c:pt idx="4">
                  <c:v>1171</c:v>
                </c:pt>
                <c:pt idx="5">
                  <c:v>1108</c:v>
                </c:pt>
                <c:pt idx="6">
                  <c:v>1108</c:v>
                </c:pt>
                <c:pt idx="7">
                  <c:v>1102</c:v>
                </c:pt>
                <c:pt idx="8">
                  <c:v>1000</c:v>
                </c:pt>
                <c:pt idx="9">
                  <c:v>1043</c:v>
                </c:pt>
                <c:pt idx="10">
                  <c:v>1288</c:v>
                </c:pt>
                <c:pt idx="11">
                  <c:v>923</c:v>
                </c:pt>
                <c:pt idx="12">
                  <c:v>662</c:v>
                </c:pt>
                <c:pt idx="13">
                  <c:v>495</c:v>
                </c:pt>
                <c:pt idx="14">
                  <c:v>395</c:v>
                </c:pt>
                <c:pt idx="15">
                  <c:v>328</c:v>
                </c:pt>
                <c:pt idx="16">
                  <c:v>396</c:v>
                </c:pt>
                <c:pt idx="17">
                  <c:v>353</c:v>
                </c:pt>
                <c:pt idx="18">
                  <c:v>372</c:v>
                </c:pt>
                <c:pt idx="19">
                  <c:v>388</c:v>
                </c:pt>
                <c:pt idx="20">
                  <c:v>391</c:v>
                </c:pt>
                <c:pt idx="21">
                  <c:v>432</c:v>
                </c:pt>
                <c:pt idx="22">
                  <c:v>440</c:v>
                </c:pt>
                <c:pt idx="23">
                  <c:v>400</c:v>
                </c:pt>
                <c:pt idx="24">
                  <c:v>528</c:v>
                </c:pt>
                <c:pt idx="25">
                  <c:v>633</c:v>
                </c:pt>
                <c:pt idx="26">
                  <c:v>482</c:v>
                </c:pt>
                <c:pt idx="27">
                  <c:v>538</c:v>
                </c:pt>
                <c:pt idx="28">
                  <c:v>594</c:v>
                </c:pt>
                <c:pt idx="29">
                  <c:v>495</c:v>
                </c:pt>
                <c:pt idx="30">
                  <c:v>535</c:v>
                </c:pt>
                <c:pt idx="31">
                  <c:v>496</c:v>
                </c:pt>
                <c:pt idx="32">
                  <c:v>522</c:v>
                </c:pt>
                <c:pt idx="33">
                  <c:v>537</c:v>
                </c:pt>
                <c:pt idx="34">
                  <c:v>345</c:v>
                </c:pt>
                <c:pt idx="35">
                  <c:v>388</c:v>
                </c:pt>
                <c:pt idx="36">
                  <c:v>596</c:v>
                </c:pt>
                <c:pt idx="37">
                  <c:v>638</c:v>
                </c:pt>
              </c:numCache>
            </c:numRef>
          </c:val>
          <c:smooth val="0"/>
          <c:extLst>
            <c:ext xmlns:c16="http://schemas.microsoft.com/office/drawing/2014/chart" uri="{C3380CC4-5D6E-409C-BE32-E72D297353CC}">
              <c16:uniqueId val="{00000004-F31F-465E-B914-F6815D2D1B1A}"/>
            </c:ext>
          </c:extLst>
        </c:ser>
        <c:ser>
          <c:idx val="5"/>
          <c:order val="5"/>
          <c:tx>
            <c:strRef>
              <c:f>'Oregon IOU Comparison - S.Comm.'!$G$5</c:f>
              <c:strCache>
                <c:ptCount val="1"/>
                <c:pt idx="0">
                  <c:v>NWN</c:v>
                </c:pt>
              </c:strCache>
            </c:strRef>
          </c:tx>
          <c:spPr>
            <a:ln w="28575" cap="rnd">
              <a:solidFill>
                <a:schemeClr val="accent6"/>
              </a:solidFill>
              <a:round/>
            </a:ln>
            <a:effectLst/>
          </c:spPr>
          <c:marker>
            <c:symbol val="none"/>
          </c:marker>
          <c:cat>
            <c:numRef>
              <c:f>'Oregon IOU Comparison - S.Comm.'!$A$6:$A$43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S.Comm.'!$G$6:$G$43</c:f>
              <c:numCache>
                <c:formatCode>_(* #,##0_);_(* \(#,##0\);_(* "-"??_);_(@_)</c:formatCode>
                <c:ptCount val="38"/>
                <c:pt idx="0">
                  <c:v>2099</c:v>
                </c:pt>
                <c:pt idx="1">
                  <c:v>2548</c:v>
                </c:pt>
                <c:pt idx="2">
                  <c:v>2965</c:v>
                </c:pt>
                <c:pt idx="3">
                  <c:v>4988</c:v>
                </c:pt>
                <c:pt idx="4">
                  <c:v>4934</c:v>
                </c:pt>
                <c:pt idx="5">
                  <c:v>3889</c:v>
                </c:pt>
                <c:pt idx="6">
                  <c:v>3622</c:v>
                </c:pt>
                <c:pt idx="7">
                  <c:v>3744</c:v>
                </c:pt>
                <c:pt idx="8">
                  <c:v>3645</c:v>
                </c:pt>
                <c:pt idx="9">
                  <c:v>3871</c:v>
                </c:pt>
                <c:pt idx="10">
                  <c:v>3644</c:v>
                </c:pt>
                <c:pt idx="11">
                  <c:v>3940</c:v>
                </c:pt>
                <c:pt idx="12">
                  <c:v>3638</c:v>
                </c:pt>
                <c:pt idx="13">
                  <c:v>3392</c:v>
                </c:pt>
                <c:pt idx="14">
                  <c:v>2502</c:v>
                </c:pt>
                <c:pt idx="15">
                  <c:v>2631</c:v>
                </c:pt>
                <c:pt idx="16">
                  <c:v>2842</c:v>
                </c:pt>
                <c:pt idx="17">
                  <c:v>2516</c:v>
                </c:pt>
                <c:pt idx="18">
                  <c:v>2830</c:v>
                </c:pt>
                <c:pt idx="19">
                  <c:v>2616</c:v>
                </c:pt>
                <c:pt idx="20">
                  <c:v>2932</c:v>
                </c:pt>
                <c:pt idx="21">
                  <c:v>3068</c:v>
                </c:pt>
                <c:pt idx="22">
                  <c:v>2892</c:v>
                </c:pt>
                <c:pt idx="23">
                  <c:v>3052</c:v>
                </c:pt>
                <c:pt idx="24">
                  <c:v>3243</c:v>
                </c:pt>
                <c:pt idx="25">
                  <c:v>3333</c:v>
                </c:pt>
                <c:pt idx="26">
                  <c:v>2877</c:v>
                </c:pt>
                <c:pt idx="27">
                  <c:v>2671</c:v>
                </c:pt>
                <c:pt idx="28">
                  <c:v>2704</c:v>
                </c:pt>
                <c:pt idx="29">
                  <c:v>2552</c:v>
                </c:pt>
                <c:pt idx="30">
                  <c:v>3309</c:v>
                </c:pt>
                <c:pt idx="31">
                  <c:v>3067</c:v>
                </c:pt>
                <c:pt idx="32">
                  <c:v>3089</c:v>
                </c:pt>
                <c:pt idx="33">
                  <c:v>3166</c:v>
                </c:pt>
                <c:pt idx="34">
                  <c:v>3404</c:v>
                </c:pt>
                <c:pt idx="35">
                  <c:v>3514</c:v>
                </c:pt>
                <c:pt idx="36">
                  <c:v>3266</c:v>
                </c:pt>
                <c:pt idx="37">
                  <c:v>3833</c:v>
                </c:pt>
              </c:numCache>
            </c:numRef>
          </c:val>
          <c:smooth val="0"/>
          <c:extLst>
            <c:ext xmlns:c16="http://schemas.microsoft.com/office/drawing/2014/chart" uri="{C3380CC4-5D6E-409C-BE32-E72D297353CC}">
              <c16:uniqueId val="{00000005-F31F-465E-B914-F6815D2D1B1A}"/>
            </c:ext>
          </c:extLst>
        </c:ser>
        <c:dLbls>
          <c:showLegendKey val="0"/>
          <c:showVal val="0"/>
          <c:showCatName val="0"/>
          <c:showSerName val="0"/>
          <c:showPercent val="0"/>
          <c:showBubbleSize val="0"/>
        </c:dLbls>
        <c:smooth val="0"/>
        <c:axId val="708514528"/>
        <c:axId val="708513696"/>
      </c:lineChart>
      <c:dateAx>
        <c:axId val="708514528"/>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08513696"/>
        <c:crosses val="autoZero"/>
        <c:auto val="1"/>
        <c:lblOffset val="100"/>
        <c:baseTimeUnit val="months"/>
      </c:dateAx>
      <c:valAx>
        <c:axId val="708513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0851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Commercial Arrears Balance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S.Comm.'!$B$46</c:f>
              <c:strCache>
                <c:ptCount val="1"/>
                <c:pt idx="0">
                  <c:v>IPCO</c:v>
                </c:pt>
              </c:strCache>
            </c:strRef>
          </c:tx>
          <c:spPr>
            <a:ln w="28575" cap="rnd">
              <a:solidFill>
                <a:schemeClr val="accent1"/>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S.Comm.'!$B$47:$B$84</c:f>
              <c:numCache>
                <c:formatCode>_("$"* #,##0_);_("$"* \(#,##0\);_("$"* "-"??_);_(@_)</c:formatCode>
                <c:ptCount val="38"/>
                <c:pt idx="0">
                  <c:v>8557.8999999999978</c:v>
                </c:pt>
                <c:pt idx="1">
                  <c:v>6581.76</c:v>
                </c:pt>
                <c:pt idx="2">
                  <c:v>10327.07</c:v>
                </c:pt>
                <c:pt idx="3">
                  <c:v>16279.829999999998</c:v>
                </c:pt>
                <c:pt idx="4">
                  <c:v>12666.29</c:v>
                </c:pt>
                <c:pt idx="5">
                  <c:v>12492.21</c:v>
                </c:pt>
                <c:pt idx="6">
                  <c:v>10745.05</c:v>
                </c:pt>
                <c:pt idx="7">
                  <c:v>11329.32</c:v>
                </c:pt>
                <c:pt idx="8">
                  <c:v>11863.400000000001</c:v>
                </c:pt>
                <c:pt idx="9">
                  <c:v>15608.49</c:v>
                </c:pt>
                <c:pt idx="10">
                  <c:v>17655.839999999997</c:v>
                </c:pt>
                <c:pt idx="11">
                  <c:v>17028.61</c:v>
                </c:pt>
                <c:pt idx="12">
                  <c:v>15373</c:v>
                </c:pt>
                <c:pt idx="13">
                  <c:v>12822.119999999999</c:v>
                </c:pt>
                <c:pt idx="14">
                  <c:v>11636.04</c:v>
                </c:pt>
                <c:pt idx="15">
                  <c:v>15837.770000000002</c:v>
                </c:pt>
                <c:pt idx="16">
                  <c:v>16001.709999999997</c:v>
                </c:pt>
                <c:pt idx="17">
                  <c:v>11006.43</c:v>
                </c:pt>
                <c:pt idx="18">
                  <c:v>11929.86</c:v>
                </c:pt>
                <c:pt idx="19">
                  <c:v>10617.24</c:v>
                </c:pt>
                <c:pt idx="20">
                  <c:v>8332.2900000000045</c:v>
                </c:pt>
                <c:pt idx="21">
                  <c:v>4915.58</c:v>
                </c:pt>
                <c:pt idx="22">
                  <c:v>6020.47</c:v>
                </c:pt>
                <c:pt idx="23">
                  <c:v>11170.11</c:v>
                </c:pt>
                <c:pt idx="24">
                  <c:v>10705.079999999998</c:v>
                </c:pt>
                <c:pt idx="25">
                  <c:v>11870.65</c:v>
                </c:pt>
                <c:pt idx="26">
                  <c:v>14094.009999999998</c:v>
                </c:pt>
                <c:pt idx="27">
                  <c:v>10843.02</c:v>
                </c:pt>
                <c:pt idx="28">
                  <c:v>13321.65</c:v>
                </c:pt>
                <c:pt idx="29">
                  <c:v>9744.2099999999991</c:v>
                </c:pt>
                <c:pt idx="30">
                  <c:v>11470.11</c:v>
                </c:pt>
                <c:pt idx="31">
                  <c:v>10433.530000000001</c:v>
                </c:pt>
                <c:pt idx="32">
                  <c:v>12376.489999999998</c:v>
                </c:pt>
                <c:pt idx="33">
                  <c:v>13183.66</c:v>
                </c:pt>
                <c:pt idx="34">
                  <c:v>12003.06</c:v>
                </c:pt>
                <c:pt idx="35">
                  <c:v>9593.27</c:v>
                </c:pt>
                <c:pt idx="36">
                  <c:v>10457.560000000001</c:v>
                </c:pt>
                <c:pt idx="37">
                  <c:v>10712.119999999999</c:v>
                </c:pt>
              </c:numCache>
            </c:numRef>
          </c:val>
          <c:smooth val="0"/>
          <c:extLst>
            <c:ext xmlns:c16="http://schemas.microsoft.com/office/drawing/2014/chart" uri="{C3380CC4-5D6E-409C-BE32-E72D297353CC}">
              <c16:uniqueId val="{00000000-7070-46DA-A663-7930AB1F3B18}"/>
            </c:ext>
          </c:extLst>
        </c:ser>
        <c:ser>
          <c:idx val="1"/>
          <c:order val="1"/>
          <c:tx>
            <c:strRef>
              <c:f>'Oregon IOU Comparison - S.Comm.'!$C$46</c:f>
              <c:strCache>
                <c:ptCount val="1"/>
                <c:pt idx="0">
                  <c:v>PGE</c:v>
                </c:pt>
              </c:strCache>
            </c:strRef>
          </c:tx>
          <c:spPr>
            <a:ln w="28575" cap="rnd">
              <a:solidFill>
                <a:schemeClr val="accent2"/>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S.Comm.'!$C$47:$C$84</c:f>
              <c:numCache>
                <c:formatCode>_("$"* #,##0_);_("$"* \(#,##0\);_("$"* "-"??_);_(@_)</c:formatCode>
                <c:ptCount val="38"/>
                <c:pt idx="0">
                  <c:v>1546813.94</c:v>
                </c:pt>
                <c:pt idx="1">
                  <c:v>1488683.79</c:v>
                </c:pt>
                <c:pt idx="2">
                  <c:v>2113372.62</c:v>
                </c:pt>
                <c:pt idx="3">
                  <c:v>3720869.94</c:v>
                </c:pt>
                <c:pt idx="4">
                  <c:v>4206875.38</c:v>
                </c:pt>
                <c:pt idx="5">
                  <c:v>3815231.0300000003</c:v>
                </c:pt>
                <c:pt idx="6">
                  <c:v>4158353.32</c:v>
                </c:pt>
                <c:pt idx="7">
                  <c:v>4279939.07</c:v>
                </c:pt>
                <c:pt idx="8">
                  <c:v>4776788.79</c:v>
                </c:pt>
                <c:pt idx="9">
                  <c:v>4803230.32</c:v>
                </c:pt>
                <c:pt idx="10">
                  <c:v>4650793.16</c:v>
                </c:pt>
                <c:pt idx="11">
                  <c:v>4008137</c:v>
                </c:pt>
                <c:pt idx="12">
                  <c:v>3286559</c:v>
                </c:pt>
                <c:pt idx="13">
                  <c:v>3706025</c:v>
                </c:pt>
                <c:pt idx="14">
                  <c:v>3024223.5400000005</c:v>
                </c:pt>
                <c:pt idx="15">
                  <c:v>2141434.9900000002</c:v>
                </c:pt>
                <c:pt idx="16">
                  <c:v>1408010.2000000004</c:v>
                </c:pt>
                <c:pt idx="17">
                  <c:v>1805096.8099999996</c:v>
                </c:pt>
                <c:pt idx="18">
                  <c:v>1984740.5199999996</c:v>
                </c:pt>
                <c:pt idx="19">
                  <c:v>1962498.12</c:v>
                </c:pt>
                <c:pt idx="20">
                  <c:v>2180297.8699999996</c:v>
                </c:pt>
                <c:pt idx="21">
                  <c:v>1896650.29</c:v>
                </c:pt>
                <c:pt idx="22">
                  <c:v>2905099.9500000007</c:v>
                </c:pt>
                <c:pt idx="23">
                  <c:v>2212898.17</c:v>
                </c:pt>
                <c:pt idx="24">
                  <c:v>2744526.3399999989</c:v>
                </c:pt>
                <c:pt idx="25">
                  <c:v>2346081.1299999994</c:v>
                </c:pt>
                <c:pt idx="26">
                  <c:v>1968583</c:v>
                </c:pt>
                <c:pt idx="27">
                  <c:v>1978436.0199999998</c:v>
                </c:pt>
                <c:pt idx="28">
                  <c:v>2104310.04</c:v>
                </c:pt>
                <c:pt idx="29">
                  <c:v>3046074.3100000005</c:v>
                </c:pt>
                <c:pt idx="30">
                  <c:v>2433869.1800000011</c:v>
                </c:pt>
                <c:pt idx="31">
                  <c:v>2210686.8899999997</c:v>
                </c:pt>
                <c:pt idx="32">
                  <c:v>2120573.12</c:v>
                </c:pt>
                <c:pt idx="33">
                  <c:v>2508718.6299999994</c:v>
                </c:pt>
                <c:pt idx="34">
                  <c:v>2766908.8000000007</c:v>
                </c:pt>
                <c:pt idx="35">
                  <c:v>2653055.0100000002</c:v>
                </c:pt>
                <c:pt idx="36">
                  <c:v>2999803.98</c:v>
                </c:pt>
                <c:pt idx="37">
                  <c:v>3153230.4400000009</c:v>
                </c:pt>
              </c:numCache>
            </c:numRef>
          </c:val>
          <c:smooth val="0"/>
          <c:extLst>
            <c:ext xmlns:c16="http://schemas.microsoft.com/office/drawing/2014/chart" uri="{C3380CC4-5D6E-409C-BE32-E72D297353CC}">
              <c16:uniqueId val="{00000001-7070-46DA-A663-7930AB1F3B18}"/>
            </c:ext>
          </c:extLst>
        </c:ser>
        <c:ser>
          <c:idx val="2"/>
          <c:order val="2"/>
          <c:tx>
            <c:strRef>
              <c:f>'Oregon IOU Comparison - S.Comm.'!$D$46</c:f>
              <c:strCache>
                <c:ptCount val="1"/>
                <c:pt idx="0">
                  <c:v>PAC</c:v>
                </c:pt>
              </c:strCache>
            </c:strRef>
          </c:tx>
          <c:spPr>
            <a:ln w="28575" cap="rnd">
              <a:solidFill>
                <a:schemeClr val="accent3"/>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S.Comm.'!$D$47:$D$84</c:f>
              <c:numCache>
                <c:formatCode>_("$"* #,##0_);_("$"* \(#,##0\);_("$"* "-"??_);_(@_)</c:formatCode>
                <c:ptCount val="38"/>
                <c:pt idx="0">
                  <c:v>1803553.44</c:v>
                </c:pt>
                <c:pt idx="1">
                  <c:v>1937044.24</c:v>
                </c:pt>
                <c:pt idx="2">
                  <c:v>2490275.7000000002</c:v>
                </c:pt>
                <c:pt idx="3">
                  <c:v>3945522.92</c:v>
                </c:pt>
                <c:pt idx="4">
                  <c:v>5040564.49</c:v>
                </c:pt>
                <c:pt idx="5">
                  <c:v>4299918.25</c:v>
                </c:pt>
                <c:pt idx="6">
                  <c:v>4534553.4399999995</c:v>
                </c:pt>
                <c:pt idx="7">
                  <c:v>5273617.68</c:v>
                </c:pt>
                <c:pt idx="8">
                  <c:v>5866053.1099999994</c:v>
                </c:pt>
                <c:pt idx="9">
                  <c:v>6250215.9399999995</c:v>
                </c:pt>
                <c:pt idx="10">
                  <c:v>7049596.5600000005</c:v>
                </c:pt>
                <c:pt idx="11">
                  <c:v>7049596.5600000005</c:v>
                </c:pt>
                <c:pt idx="12">
                  <c:v>2602437.0299999998</c:v>
                </c:pt>
                <c:pt idx="13">
                  <c:v>2739693</c:v>
                </c:pt>
                <c:pt idx="14">
                  <c:v>2712048</c:v>
                </c:pt>
                <c:pt idx="15">
                  <c:v>2819830</c:v>
                </c:pt>
                <c:pt idx="16">
                  <c:v>2538517</c:v>
                </c:pt>
                <c:pt idx="17">
                  <c:v>2269014</c:v>
                </c:pt>
                <c:pt idx="18">
                  <c:v>2239092</c:v>
                </c:pt>
                <c:pt idx="19">
                  <c:v>2269014</c:v>
                </c:pt>
                <c:pt idx="20">
                  <c:v>2104131</c:v>
                </c:pt>
                <c:pt idx="21">
                  <c:v>2038756</c:v>
                </c:pt>
                <c:pt idx="22">
                  <c:v>1952239</c:v>
                </c:pt>
                <c:pt idx="23">
                  <c:v>1964810</c:v>
                </c:pt>
                <c:pt idx="24">
                  <c:v>1912909</c:v>
                </c:pt>
                <c:pt idx="25">
                  <c:v>1952533</c:v>
                </c:pt>
                <c:pt idx="26">
                  <c:v>2107327</c:v>
                </c:pt>
                <c:pt idx="27">
                  <c:v>2188257</c:v>
                </c:pt>
                <c:pt idx="28">
                  <c:v>2081006</c:v>
                </c:pt>
                <c:pt idx="29">
                  <c:v>1982777</c:v>
                </c:pt>
                <c:pt idx="30">
                  <c:v>2041566</c:v>
                </c:pt>
                <c:pt idx="31">
                  <c:v>1904597</c:v>
                </c:pt>
                <c:pt idx="32">
                  <c:v>2041566</c:v>
                </c:pt>
                <c:pt idx="33">
                  <c:v>2130806</c:v>
                </c:pt>
                <c:pt idx="34">
                  <c:v>2154880</c:v>
                </c:pt>
                <c:pt idx="35">
                  <c:v>2197853</c:v>
                </c:pt>
                <c:pt idx="36">
                  <c:v>2226604</c:v>
                </c:pt>
                <c:pt idx="37">
                  <c:v>2181281</c:v>
                </c:pt>
              </c:numCache>
            </c:numRef>
          </c:val>
          <c:smooth val="0"/>
          <c:extLst>
            <c:ext xmlns:c16="http://schemas.microsoft.com/office/drawing/2014/chart" uri="{C3380CC4-5D6E-409C-BE32-E72D297353CC}">
              <c16:uniqueId val="{00000002-7070-46DA-A663-7930AB1F3B18}"/>
            </c:ext>
          </c:extLst>
        </c:ser>
        <c:ser>
          <c:idx val="3"/>
          <c:order val="3"/>
          <c:tx>
            <c:strRef>
              <c:f>'Oregon IOU Comparison - S.Comm.'!$E$46</c:f>
              <c:strCache>
                <c:ptCount val="1"/>
                <c:pt idx="0">
                  <c:v>Avista</c:v>
                </c:pt>
              </c:strCache>
            </c:strRef>
          </c:tx>
          <c:spPr>
            <a:ln w="28575" cap="rnd">
              <a:solidFill>
                <a:schemeClr val="accent4"/>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S.Comm.'!$E$47:$E$84</c:f>
              <c:numCache>
                <c:formatCode>_("$"* #,##0_);_("$"* \(#,##0\);_("$"* "-"??_);_(@_)</c:formatCode>
                <c:ptCount val="38"/>
                <c:pt idx="0">
                  <c:v>180967.3</c:v>
                </c:pt>
                <c:pt idx="1">
                  <c:v>297913.53999999998</c:v>
                </c:pt>
                <c:pt idx="2">
                  <c:v>350643.08999999997</c:v>
                </c:pt>
                <c:pt idx="3">
                  <c:v>500786.43999999994</c:v>
                </c:pt>
                <c:pt idx="4">
                  <c:v>530990.77</c:v>
                </c:pt>
                <c:pt idx="5">
                  <c:v>375529.86</c:v>
                </c:pt>
                <c:pt idx="6">
                  <c:v>315969.11999999994</c:v>
                </c:pt>
                <c:pt idx="7">
                  <c:v>316096.18</c:v>
                </c:pt>
                <c:pt idx="8">
                  <c:v>268282.23</c:v>
                </c:pt>
                <c:pt idx="9">
                  <c:v>262685.21000000002</c:v>
                </c:pt>
                <c:pt idx="10">
                  <c:v>305987.46999999997</c:v>
                </c:pt>
                <c:pt idx="11">
                  <c:v>306280.99999999994</c:v>
                </c:pt>
                <c:pt idx="12">
                  <c:v>481243.07999999996</c:v>
                </c:pt>
                <c:pt idx="13">
                  <c:v>523673.55</c:v>
                </c:pt>
                <c:pt idx="14">
                  <c:v>412634.62</c:v>
                </c:pt>
                <c:pt idx="15">
                  <c:v>338175.18999999994</c:v>
                </c:pt>
                <c:pt idx="16">
                  <c:v>259740.6</c:v>
                </c:pt>
                <c:pt idx="17">
                  <c:v>200083.76</c:v>
                </c:pt>
                <c:pt idx="18">
                  <c:v>170990.11</c:v>
                </c:pt>
                <c:pt idx="19">
                  <c:v>141529.41</c:v>
                </c:pt>
                <c:pt idx="20">
                  <c:v>118349.60999999999</c:v>
                </c:pt>
                <c:pt idx="21">
                  <c:v>115499.84000000001</c:v>
                </c:pt>
                <c:pt idx="22">
                  <c:v>118450.70999999999</c:v>
                </c:pt>
                <c:pt idx="23">
                  <c:v>176821.54</c:v>
                </c:pt>
                <c:pt idx="24">
                  <c:v>248297.52000000002</c:v>
                </c:pt>
                <c:pt idx="25">
                  <c:v>331028.37</c:v>
                </c:pt>
                <c:pt idx="26">
                  <c:v>282020</c:v>
                </c:pt>
                <c:pt idx="27">
                  <c:v>299118.62</c:v>
                </c:pt>
                <c:pt idx="28">
                  <c:v>288966.63</c:v>
                </c:pt>
                <c:pt idx="29">
                  <c:v>243539.05</c:v>
                </c:pt>
                <c:pt idx="30">
                  <c:v>243285.09</c:v>
                </c:pt>
                <c:pt idx="31">
                  <c:v>189446.34000000003</c:v>
                </c:pt>
                <c:pt idx="32">
                  <c:v>139498.47999999998</c:v>
                </c:pt>
                <c:pt idx="33">
                  <c:v>142911.07999999999</c:v>
                </c:pt>
                <c:pt idx="34">
                  <c:v>143030.39999999999</c:v>
                </c:pt>
                <c:pt idx="35">
                  <c:v>243241.58000000005</c:v>
                </c:pt>
                <c:pt idx="36">
                  <c:v>415164.55999999994</c:v>
                </c:pt>
                <c:pt idx="37">
                  <c:v>315932.53000000003</c:v>
                </c:pt>
              </c:numCache>
            </c:numRef>
          </c:val>
          <c:smooth val="0"/>
          <c:extLst>
            <c:ext xmlns:c16="http://schemas.microsoft.com/office/drawing/2014/chart" uri="{C3380CC4-5D6E-409C-BE32-E72D297353CC}">
              <c16:uniqueId val="{00000003-7070-46DA-A663-7930AB1F3B18}"/>
            </c:ext>
          </c:extLst>
        </c:ser>
        <c:ser>
          <c:idx val="4"/>
          <c:order val="4"/>
          <c:tx>
            <c:strRef>
              <c:f>'Oregon IOU Comparison - S.Comm.'!$F$46</c:f>
              <c:strCache>
                <c:ptCount val="1"/>
                <c:pt idx="0">
                  <c:v>CNG</c:v>
                </c:pt>
              </c:strCache>
            </c:strRef>
          </c:tx>
          <c:spPr>
            <a:ln w="28575" cap="rnd">
              <a:solidFill>
                <a:schemeClr val="accent5"/>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S.Comm.'!$F$47:$F$84</c:f>
              <c:numCache>
                <c:formatCode>_("$"* #,##0_);_("$"* \(#,##0\);_("$"* "-"??_);_(@_)</c:formatCode>
                <c:ptCount val="38"/>
                <c:pt idx="0">
                  <c:v>119561.11000000002</c:v>
                </c:pt>
                <c:pt idx="1">
                  <c:v>194607.94</c:v>
                </c:pt>
                <c:pt idx="2">
                  <c:v>214116.55000000002</c:v>
                </c:pt>
                <c:pt idx="3">
                  <c:v>324905.52</c:v>
                </c:pt>
                <c:pt idx="4">
                  <c:v>266825.83999999997</c:v>
                </c:pt>
                <c:pt idx="5">
                  <c:v>183388.46</c:v>
                </c:pt>
                <c:pt idx="6">
                  <c:v>168915.86000000002</c:v>
                </c:pt>
                <c:pt idx="7">
                  <c:v>139556.10999999999</c:v>
                </c:pt>
                <c:pt idx="8">
                  <c:v>117208.34999999998</c:v>
                </c:pt>
                <c:pt idx="9">
                  <c:v>118584.76999999999</c:v>
                </c:pt>
                <c:pt idx="10">
                  <c:v>132900.81</c:v>
                </c:pt>
                <c:pt idx="11">
                  <c:v>131580.68</c:v>
                </c:pt>
                <c:pt idx="12">
                  <c:v>169377</c:v>
                </c:pt>
                <c:pt idx="13">
                  <c:v>149676.58000000002</c:v>
                </c:pt>
                <c:pt idx="14">
                  <c:v>95134.76999999999</c:v>
                </c:pt>
                <c:pt idx="15">
                  <c:v>79791.88</c:v>
                </c:pt>
                <c:pt idx="16">
                  <c:v>82750.849999999991</c:v>
                </c:pt>
                <c:pt idx="17">
                  <c:v>58618.45</c:v>
                </c:pt>
                <c:pt idx="18">
                  <c:v>48034.179999999993</c:v>
                </c:pt>
                <c:pt idx="19">
                  <c:v>47967.680000000022</c:v>
                </c:pt>
                <c:pt idx="20">
                  <c:v>45890.090000000018</c:v>
                </c:pt>
                <c:pt idx="21">
                  <c:v>56001.380000000005</c:v>
                </c:pt>
                <c:pt idx="22">
                  <c:v>73731.460000000021</c:v>
                </c:pt>
                <c:pt idx="23">
                  <c:v>78154.819999999978</c:v>
                </c:pt>
                <c:pt idx="24">
                  <c:v>145222.60000000009</c:v>
                </c:pt>
                <c:pt idx="25">
                  <c:v>210300.18000000002</c:v>
                </c:pt>
                <c:pt idx="26">
                  <c:v>174195.39000000004</c:v>
                </c:pt>
                <c:pt idx="27">
                  <c:v>202360.81999999995</c:v>
                </c:pt>
                <c:pt idx="28">
                  <c:v>198015.88999999996</c:v>
                </c:pt>
                <c:pt idx="29">
                  <c:v>170658.09999999992</c:v>
                </c:pt>
                <c:pt idx="30">
                  <c:v>159023.51000000004</c:v>
                </c:pt>
                <c:pt idx="31">
                  <c:v>125078.88000000006</c:v>
                </c:pt>
                <c:pt idx="32">
                  <c:v>104578.02000000002</c:v>
                </c:pt>
                <c:pt idx="33">
                  <c:v>88679.499999999898</c:v>
                </c:pt>
                <c:pt idx="34">
                  <c:v>46358.900000000016</c:v>
                </c:pt>
                <c:pt idx="35">
                  <c:v>111737.3</c:v>
                </c:pt>
                <c:pt idx="36">
                  <c:v>247458.23999999996</c:v>
                </c:pt>
                <c:pt idx="37">
                  <c:v>307798.10999999993</c:v>
                </c:pt>
              </c:numCache>
            </c:numRef>
          </c:val>
          <c:smooth val="0"/>
          <c:extLst>
            <c:ext xmlns:c16="http://schemas.microsoft.com/office/drawing/2014/chart" uri="{C3380CC4-5D6E-409C-BE32-E72D297353CC}">
              <c16:uniqueId val="{00000004-7070-46DA-A663-7930AB1F3B18}"/>
            </c:ext>
          </c:extLst>
        </c:ser>
        <c:ser>
          <c:idx val="5"/>
          <c:order val="5"/>
          <c:tx>
            <c:strRef>
              <c:f>'Oregon IOU Comparison - S.Comm.'!$G$46</c:f>
              <c:strCache>
                <c:ptCount val="1"/>
                <c:pt idx="0">
                  <c:v>NWN</c:v>
                </c:pt>
              </c:strCache>
            </c:strRef>
          </c:tx>
          <c:spPr>
            <a:ln w="28575" cap="rnd">
              <a:solidFill>
                <a:schemeClr val="accent6"/>
              </a:solidFill>
              <a:round/>
            </a:ln>
            <a:effectLst/>
          </c:spPr>
          <c:marker>
            <c:symbol val="none"/>
          </c:marker>
          <c:cat>
            <c:numRef>
              <c:f>'Oregon IOU Comparison - S.Comm.'!$A$47:$A$84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S.Comm.'!$G$47:$G$84</c:f>
              <c:numCache>
                <c:formatCode>_("$"* #,##0_);_("$"* \(#,##0\);_("$"* "-"??_);_(@_)</c:formatCode>
                <c:ptCount val="38"/>
                <c:pt idx="0">
                  <c:v>390844.83999999997</c:v>
                </c:pt>
                <c:pt idx="1">
                  <c:v>611172.87000000011</c:v>
                </c:pt>
                <c:pt idx="2">
                  <c:v>725017.24000000022</c:v>
                </c:pt>
                <c:pt idx="3">
                  <c:v>1724474.4200000006</c:v>
                </c:pt>
                <c:pt idx="4">
                  <c:v>1643678.2799999998</c:v>
                </c:pt>
                <c:pt idx="5">
                  <c:v>1216116.8</c:v>
                </c:pt>
                <c:pt idx="6">
                  <c:v>954228.33999999985</c:v>
                </c:pt>
                <c:pt idx="7">
                  <c:v>884212.26</c:v>
                </c:pt>
                <c:pt idx="8">
                  <c:v>801501.35000000021</c:v>
                </c:pt>
                <c:pt idx="9">
                  <c:v>826093</c:v>
                </c:pt>
                <c:pt idx="10">
                  <c:v>926200</c:v>
                </c:pt>
                <c:pt idx="11">
                  <c:v>1436232</c:v>
                </c:pt>
                <c:pt idx="12">
                  <c:v>1670350</c:v>
                </c:pt>
                <c:pt idx="13">
                  <c:v>1446378</c:v>
                </c:pt>
                <c:pt idx="14">
                  <c:v>879426</c:v>
                </c:pt>
                <c:pt idx="15">
                  <c:v>807314</c:v>
                </c:pt>
                <c:pt idx="16">
                  <c:v>694259.14000000013</c:v>
                </c:pt>
                <c:pt idx="17">
                  <c:v>432330.15000000014</c:v>
                </c:pt>
                <c:pt idx="18">
                  <c:v>380726</c:v>
                </c:pt>
                <c:pt idx="19">
                  <c:v>295904.35000000009</c:v>
                </c:pt>
                <c:pt idx="20">
                  <c:v>269741</c:v>
                </c:pt>
                <c:pt idx="21">
                  <c:v>321465.06000000006</c:v>
                </c:pt>
                <c:pt idx="22">
                  <c:v>362564.74999999994</c:v>
                </c:pt>
                <c:pt idx="23">
                  <c:v>602561.59</c:v>
                </c:pt>
                <c:pt idx="24">
                  <c:v>968614.45000000007</c:v>
                </c:pt>
                <c:pt idx="25">
                  <c:v>1166018.5400000003</c:v>
                </c:pt>
                <c:pt idx="26">
                  <c:v>783046.91000000038</c:v>
                </c:pt>
                <c:pt idx="27">
                  <c:v>718261.76000000024</c:v>
                </c:pt>
                <c:pt idx="28">
                  <c:v>612638</c:v>
                </c:pt>
                <c:pt idx="29">
                  <c:v>491133.00000000017</c:v>
                </c:pt>
                <c:pt idx="30">
                  <c:v>471585.76999999979</c:v>
                </c:pt>
                <c:pt idx="31">
                  <c:v>382055.05999999994</c:v>
                </c:pt>
                <c:pt idx="32">
                  <c:v>389644.15</c:v>
                </c:pt>
                <c:pt idx="33">
                  <c:v>397260.41</c:v>
                </c:pt>
                <c:pt idx="34">
                  <c:v>456758.56000000017</c:v>
                </c:pt>
                <c:pt idx="35">
                  <c:v>950905.50999999989</c:v>
                </c:pt>
                <c:pt idx="36">
                  <c:v>1212770.5800000005</c:v>
                </c:pt>
                <c:pt idx="37">
                  <c:v>1766410.92</c:v>
                </c:pt>
              </c:numCache>
            </c:numRef>
          </c:val>
          <c:smooth val="0"/>
          <c:extLst>
            <c:ext xmlns:c16="http://schemas.microsoft.com/office/drawing/2014/chart" uri="{C3380CC4-5D6E-409C-BE32-E72D297353CC}">
              <c16:uniqueId val="{00000005-7070-46DA-A663-7930AB1F3B18}"/>
            </c:ext>
          </c:extLst>
        </c:ser>
        <c:dLbls>
          <c:showLegendKey val="0"/>
          <c:showVal val="0"/>
          <c:showCatName val="0"/>
          <c:showSerName val="0"/>
          <c:showPercent val="0"/>
          <c:showBubbleSize val="0"/>
        </c:dLbls>
        <c:smooth val="0"/>
        <c:axId val="592866368"/>
        <c:axId val="592861376"/>
      </c:lineChart>
      <c:dateAx>
        <c:axId val="592866368"/>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92861376"/>
        <c:crosses val="autoZero"/>
        <c:auto val="1"/>
        <c:lblOffset val="100"/>
        <c:baseTimeUnit val="months"/>
      </c:dateAx>
      <c:valAx>
        <c:axId val="592861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9286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Average</a:t>
            </a:r>
            <a:r>
              <a:rPr lang="en-US" baseline="0"/>
              <a:t> Commercial Arrears Balance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S.Comm.'!$B$87</c:f>
              <c:strCache>
                <c:ptCount val="1"/>
                <c:pt idx="0">
                  <c:v>IPCO</c:v>
                </c:pt>
              </c:strCache>
            </c:strRef>
          </c:tx>
          <c:spPr>
            <a:ln w="28575" cap="rnd">
              <a:solidFill>
                <a:schemeClr val="accent1"/>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S.Comm.'!$B$88:$B$125</c:f>
              <c:numCache>
                <c:formatCode>_("$"* #,##0_);_("$"* \(#,##0\);_("$"* "-"??_);_(@_)</c:formatCode>
                <c:ptCount val="38"/>
                <c:pt idx="0">
                  <c:v>75.733628318584053</c:v>
                </c:pt>
                <c:pt idx="1">
                  <c:v>75.652413793103449</c:v>
                </c:pt>
                <c:pt idx="2">
                  <c:v>120.08220930232558</c:v>
                </c:pt>
                <c:pt idx="3">
                  <c:v>128.18763779527558</c:v>
                </c:pt>
                <c:pt idx="4">
                  <c:v>105.55241666666667</c:v>
                </c:pt>
                <c:pt idx="5">
                  <c:v>86.153172413793101</c:v>
                </c:pt>
                <c:pt idx="6">
                  <c:v>95.088938053097337</c:v>
                </c:pt>
                <c:pt idx="7">
                  <c:v>100.25946902654867</c:v>
                </c:pt>
                <c:pt idx="8">
                  <c:v>119.83232323232325</c:v>
                </c:pt>
                <c:pt idx="9">
                  <c:v>120.99604651162791</c:v>
                </c:pt>
                <c:pt idx="10">
                  <c:v>116.15684210526314</c:v>
                </c:pt>
                <c:pt idx="11">
                  <c:v>129.9893893129771</c:v>
                </c:pt>
                <c:pt idx="12">
                  <c:v>138.4954954954955</c:v>
                </c:pt>
                <c:pt idx="13">
                  <c:v>130.83795918367346</c:v>
                </c:pt>
                <c:pt idx="14">
                  <c:v>129.28933333333333</c:v>
                </c:pt>
                <c:pt idx="15">
                  <c:v>149.41292452830191</c:v>
                </c:pt>
                <c:pt idx="16">
                  <c:v>108.11966216216214</c:v>
                </c:pt>
                <c:pt idx="17">
                  <c:v>114.6503125</c:v>
                </c:pt>
                <c:pt idx="18">
                  <c:v>93.202031250000005</c:v>
                </c:pt>
                <c:pt idx="19">
                  <c:v>137.88623376623377</c:v>
                </c:pt>
                <c:pt idx="20">
                  <c:v>71.830086206896596</c:v>
                </c:pt>
                <c:pt idx="21">
                  <c:v>55.858863636363637</c:v>
                </c:pt>
                <c:pt idx="22">
                  <c:v>53.754196428571433</c:v>
                </c:pt>
                <c:pt idx="23">
                  <c:v>80.942826086956529</c:v>
                </c:pt>
                <c:pt idx="24">
                  <c:v>84.291968503936999</c:v>
                </c:pt>
                <c:pt idx="25">
                  <c:v>101.458547008547</c:v>
                </c:pt>
                <c:pt idx="26">
                  <c:v>117.45008333333332</c:v>
                </c:pt>
                <c:pt idx="27">
                  <c:v>107.35663366336634</c:v>
                </c:pt>
                <c:pt idx="28">
                  <c:v>120.01486486486486</c:v>
                </c:pt>
                <c:pt idx="29">
                  <c:v>94.603980582524258</c:v>
                </c:pt>
                <c:pt idx="30">
                  <c:v>94.794297520661161</c:v>
                </c:pt>
                <c:pt idx="31">
                  <c:v>95.720458715596337</c:v>
                </c:pt>
                <c:pt idx="32">
                  <c:v>87.776524822695023</c:v>
                </c:pt>
                <c:pt idx="33">
                  <c:v>116.6695575221239</c:v>
                </c:pt>
                <c:pt idx="34">
                  <c:v>123.74288659793814</c:v>
                </c:pt>
                <c:pt idx="35">
                  <c:v>83.419739130434792</c:v>
                </c:pt>
                <c:pt idx="36">
                  <c:v>82.342992125984267</c:v>
                </c:pt>
                <c:pt idx="37">
                  <c:v>102.02019047619046</c:v>
                </c:pt>
              </c:numCache>
            </c:numRef>
          </c:val>
          <c:smooth val="0"/>
          <c:extLst>
            <c:ext xmlns:c16="http://schemas.microsoft.com/office/drawing/2014/chart" uri="{C3380CC4-5D6E-409C-BE32-E72D297353CC}">
              <c16:uniqueId val="{00000000-7B22-4777-9075-39144955F031}"/>
            </c:ext>
          </c:extLst>
        </c:ser>
        <c:ser>
          <c:idx val="1"/>
          <c:order val="1"/>
          <c:tx>
            <c:strRef>
              <c:f>'Oregon IOU Comparison - S.Comm.'!$C$87</c:f>
              <c:strCache>
                <c:ptCount val="1"/>
                <c:pt idx="0">
                  <c:v>PGE</c:v>
                </c:pt>
              </c:strCache>
            </c:strRef>
          </c:tx>
          <c:spPr>
            <a:ln w="28575" cap="rnd">
              <a:solidFill>
                <a:schemeClr val="accent2"/>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S.Comm.'!$C$88:$C$125</c:f>
              <c:numCache>
                <c:formatCode>_("$"* #,##0_);_("$"* \(#,##0\);_("$"* "-"??_);_(@_)</c:formatCode>
                <c:ptCount val="38"/>
                <c:pt idx="0">
                  <c:v>301.52318518518518</c:v>
                </c:pt>
                <c:pt idx="1">
                  <c:v>290.81535260793123</c:v>
                </c:pt>
                <c:pt idx="2">
                  <c:v>361.75498459431702</c:v>
                </c:pt>
                <c:pt idx="3">
                  <c:v>471.4139034587609</c:v>
                </c:pt>
                <c:pt idx="4">
                  <c:v>547.27141667750743</c:v>
                </c:pt>
                <c:pt idx="5">
                  <c:v>563.5496351550961</c:v>
                </c:pt>
                <c:pt idx="6">
                  <c:v>585.43619878924392</c:v>
                </c:pt>
                <c:pt idx="7">
                  <c:v>578.05768098325234</c:v>
                </c:pt>
                <c:pt idx="8">
                  <c:v>611.62468501920614</c:v>
                </c:pt>
                <c:pt idx="9">
                  <c:v>634.6763107822411</c:v>
                </c:pt>
                <c:pt idx="10">
                  <c:v>541.04154955793399</c:v>
                </c:pt>
                <c:pt idx="11">
                  <c:v>500.39163545568039</c:v>
                </c:pt>
                <c:pt idx="12">
                  <c:v>466.11246631683451</c:v>
                </c:pt>
                <c:pt idx="13">
                  <c:v>494.13666666666666</c:v>
                </c:pt>
                <c:pt idx="14">
                  <c:v>424.9295405367431</c:v>
                </c:pt>
                <c:pt idx="15">
                  <c:v>344.55912952534197</c:v>
                </c:pt>
                <c:pt idx="16">
                  <c:v>259.6367693158769</c:v>
                </c:pt>
                <c:pt idx="17">
                  <c:v>296.3547545559021</c:v>
                </c:pt>
                <c:pt idx="18">
                  <c:v>347.16468777330761</c:v>
                </c:pt>
                <c:pt idx="19">
                  <c:v>365.31982874162327</c:v>
                </c:pt>
                <c:pt idx="20">
                  <c:v>388.29881923419407</c:v>
                </c:pt>
                <c:pt idx="21">
                  <c:v>341.43119531953198</c:v>
                </c:pt>
                <c:pt idx="22">
                  <c:v>398.12250925037694</c:v>
                </c:pt>
                <c:pt idx="23">
                  <c:v>346.41486693800874</c:v>
                </c:pt>
                <c:pt idx="24">
                  <c:v>403.48814172302247</c:v>
                </c:pt>
                <c:pt idx="25">
                  <c:v>399.60502980752841</c:v>
                </c:pt>
                <c:pt idx="26">
                  <c:v>355.85375994215474</c:v>
                </c:pt>
                <c:pt idx="27">
                  <c:v>367.67069689648758</c:v>
                </c:pt>
                <c:pt idx="28">
                  <c:v>374.36577833125779</c:v>
                </c:pt>
                <c:pt idx="29">
                  <c:v>385.4814363452291</c:v>
                </c:pt>
                <c:pt idx="30">
                  <c:v>361.10818694362035</c:v>
                </c:pt>
                <c:pt idx="31">
                  <c:v>327.41215787914689</c:v>
                </c:pt>
                <c:pt idx="32">
                  <c:v>358.7503163593301</c:v>
                </c:pt>
                <c:pt idx="33">
                  <c:v>354.94038341822289</c:v>
                </c:pt>
                <c:pt idx="34">
                  <c:v>383.75988904299595</c:v>
                </c:pt>
                <c:pt idx="35">
                  <c:v>410.37200464037124</c:v>
                </c:pt>
                <c:pt idx="36">
                  <c:v>402.22633145615447</c:v>
                </c:pt>
                <c:pt idx="37">
                  <c:v>468.11615795724481</c:v>
                </c:pt>
              </c:numCache>
            </c:numRef>
          </c:val>
          <c:smooth val="0"/>
          <c:extLst>
            <c:ext xmlns:c16="http://schemas.microsoft.com/office/drawing/2014/chart" uri="{C3380CC4-5D6E-409C-BE32-E72D297353CC}">
              <c16:uniqueId val="{00000001-7B22-4777-9075-39144955F031}"/>
            </c:ext>
          </c:extLst>
        </c:ser>
        <c:ser>
          <c:idx val="2"/>
          <c:order val="2"/>
          <c:tx>
            <c:strRef>
              <c:f>'Oregon IOU Comparison - S.Comm.'!$D$87</c:f>
              <c:strCache>
                <c:ptCount val="1"/>
                <c:pt idx="0">
                  <c:v>PAC</c:v>
                </c:pt>
              </c:strCache>
            </c:strRef>
          </c:tx>
          <c:spPr>
            <a:ln w="28575" cap="rnd">
              <a:solidFill>
                <a:schemeClr val="accent3"/>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S.Comm.'!$D$88:$D$125</c:f>
              <c:numCache>
                <c:formatCode>_("$"* #,##0_);_("$"* \(#,##0\);_("$"* "-"??_);_(@_)</c:formatCode>
                <c:ptCount val="38"/>
                <c:pt idx="0">
                  <c:v>463.40016443987668</c:v>
                </c:pt>
                <c:pt idx="1">
                  <c:v>521.69249663344999</c:v>
                </c:pt>
                <c:pt idx="2">
                  <c:v>514.51977272727277</c:v>
                </c:pt>
                <c:pt idx="3">
                  <c:v>649.46879341563783</c:v>
                </c:pt>
                <c:pt idx="4">
                  <c:v>633.31630732504084</c:v>
                </c:pt>
                <c:pt idx="5">
                  <c:v>652.09557931452832</c:v>
                </c:pt>
                <c:pt idx="6">
                  <c:v>758.92107782426774</c:v>
                </c:pt>
                <c:pt idx="7">
                  <c:v>824.90500234631622</c:v>
                </c:pt>
                <c:pt idx="8">
                  <c:v>849.78315370128917</c:v>
                </c:pt>
                <c:pt idx="9">
                  <c:v>945.28371748336349</c:v>
                </c:pt>
                <c:pt idx="10">
                  <c:v>978.8387336850875</c:v>
                </c:pt>
                <c:pt idx="11">
                  <c:v>1332.8789109472491</c:v>
                </c:pt>
                <c:pt idx="12">
                  <c:v>605.49954164727774</c:v>
                </c:pt>
                <c:pt idx="13">
                  <c:v>537.30005883506567</c:v>
                </c:pt>
                <c:pt idx="14">
                  <c:v>562.08248704663208</c:v>
                </c:pt>
                <c:pt idx="15">
                  <c:v>582.85035138486978</c:v>
                </c:pt>
                <c:pt idx="16">
                  <c:v>580.49782757832156</c:v>
                </c:pt>
                <c:pt idx="17">
                  <c:v>542.69648409471415</c:v>
                </c:pt>
                <c:pt idx="18">
                  <c:v>481.8360232408005</c:v>
                </c:pt>
                <c:pt idx="19">
                  <c:v>542.69648409471415</c:v>
                </c:pt>
                <c:pt idx="20">
                  <c:v>481.49450800915332</c:v>
                </c:pt>
                <c:pt idx="21">
                  <c:v>472.70020867145837</c:v>
                </c:pt>
                <c:pt idx="22">
                  <c:v>427.65366922234392</c:v>
                </c:pt>
                <c:pt idx="23">
                  <c:v>426.02124891587164</c:v>
                </c:pt>
                <c:pt idx="24">
                  <c:v>464.74951409135082</c:v>
                </c:pt>
                <c:pt idx="25">
                  <c:v>476.45998047828209</c:v>
                </c:pt>
                <c:pt idx="26">
                  <c:v>490.98951537744642</c:v>
                </c:pt>
                <c:pt idx="27">
                  <c:v>472.3196632851284</c:v>
                </c:pt>
                <c:pt idx="28">
                  <c:v>470.2838418079096</c:v>
                </c:pt>
                <c:pt idx="29">
                  <c:v>483.01510353227769</c:v>
                </c:pt>
                <c:pt idx="30">
                  <c:v>439.42445114076622</c:v>
                </c:pt>
                <c:pt idx="31">
                  <c:v>474.72507477567297</c:v>
                </c:pt>
                <c:pt idx="32">
                  <c:v>439.42445114076622</c:v>
                </c:pt>
                <c:pt idx="33">
                  <c:v>454.32963752665245</c:v>
                </c:pt>
                <c:pt idx="34">
                  <c:v>454.52014342965617</c:v>
                </c:pt>
                <c:pt idx="35">
                  <c:v>496.01737756714061</c:v>
                </c:pt>
                <c:pt idx="36">
                  <c:v>542.2805650267901</c:v>
                </c:pt>
                <c:pt idx="37">
                  <c:v>507.27465116279069</c:v>
                </c:pt>
              </c:numCache>
            </c:numRef>
          </c:val>
          <c:smooth val="0"/>
          <c:extLst>
            <c:ext xmlns:c16="http://schemas.microsoft.com/office/drawing/2014/chart" uri="{C3380CC4-5D6E-409C-BE32-E72D297353CC}">
              <c16:uniqueId val="{00000002-7B22-4777-9075-39144955F031}"/>
            </c:ext>
          </c:extLst>
        </c:ser>
        <c:ser>
          <c:idx val="3"/>
          <c:order val="3"/>
          <c:tx>
            <c:strRef>
              <c:f>'Oregon IOU Comparison - S.Comm.'!$E$87</c:f>
              <c:strCache>
                <c:ptCount val="1"/>
                <c:pt idx="0">
                  <c:v>Avista</c:v>
                </c:pt>
              </c:strCache>
            </c:strRef>
          </c:tx>
          <c:spPr>
            <a:ln w="28575" cap="rnd">
              <a:solidFill>
                <a:schemeClr val="accent4"/>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S.Comm.'!$E$88:$E$125</c:f>
              <c:numCache>
                <c:formatCode>_("$"* #,##0_);_("$"* \(#,##0\);_("$"* "-"??_);_(@_)</c:formatCode>
                <c:ptCount val="38"/>
                <c:pt idx="0">
                  <c:v>198.64687156970362</c:v>
                </c:pt>
                <c:pt idx="1">
                  <c:v>279.46861163227015</c:v>
                </c:pt>
                <c:pt idx="2">
                  <c:v>283.00491525423729</c:v>
                </c:pt>
                <c:pt idx="3">
                  <c:v>346.56501038062282</c:v>
                </c:pt>
                <c:pt idx="4">
                  <c:v>372.10285213735108</c:v>
                </c:pt>
                <c:pt idx="5">
                  <c:v>316.63563237774031</c:v>
                </c:pt>
                <c:pt idx="6">
                  <c:v>269.13894378194203</c:v>
                </c:pt>
                <c:pt idx="7">
                  <c:v>232.93749447310242</c:v>
                </c:pt>
                <c:pt idx="8">
                  <c:v>191.90431330472103</c:v>
                </c:pt>
                <c:pt idx="9">
                  <c:v>194.4376091783864</c:v>
                </c:pt>
                <c:pt idx="10">
                  <c:v>229.03253742514968</c:v>
                </c:pt>
                <c:pt idx="11">
                  <c:v>258.46497890295353</c:v>
                </c:pt>
                <c:pt idx="12">
                  <c:v>351.27232116788321</c:v>
                </c:pt>
                <c:pt idx="13">
                  <c:v>476.06686363636362</c:v>
                </c:pt>
                <c:pt idx="14">
                  <c:v>471.58242285714283</c:v>
                </c:pt>
                <c:pt idx="15">
                  <c:v>381.68757336343111</c:v>
                </c:pt>
                <c:pt idx="16">
                  <c:v>282.02019543973944</c:v>
                </c:pt>
                <c:pt idx="17">
                  <c:v>255.20887755102041</c:v>
                </c:pt>
                <c:pt idx="18">
                  <c:v>207.00981840193703</c:v>
                </c:pt>
                <c:pt idx="19">
                  <c:v>167.09493506493507</c:v>
                </c:pt>
                <c:pt idx="20">
                  <c:v>148.68041457286429</c:v>
                </c:pt>
                <c:pt idx="21">
                  <c:v>130.06738738738741</c:v>
                </c:pt>
                <c:pt idx="22">
                  <c:v>133.99401583710406</c:v>
                </c:pt>
                <c:pt idx="23">
                  <c:v>208.76214876033058</c:v>
                </c:pt>
                <c:pt idx="24">
                  <c:v>297.00660287081342</c:v>
                </c:pt>
                <c:pt idx="25">
                  <c:v>369.86410055865923</c:v>
                </c:pt>
                <c:pt idx="26">
                  <c:v>346.88806888068882</c:v>
                </c:pt>
                <c:pt idx="27">
                  <c:v>352.73422169811317</c:v>
                </c:pt>
                <c:pt idx="28">
                  <c:v>344.82891408114557</c:v>
                </c:pt>
                <c:pt idx="29">
                  <c:v>294.12928743961351</c:v>
                </c:pt>
                <c:pt idx="30">
                  <c:v>259.6425720384205</c:v>
                </c:pt>
                <c:pt idx="31">
                  <c:v>235.33706832298139</c:v>
                </c:pt>
                <c:pt idx="32">
                  <c:v>178.61521126760562</c:v>
                </c:pt>
                <c:pt idx="33">
                  <c:v>172.80662636033856</c:v>
                </c:pt>
                <c:pt idx="34">
                  <c:v>183.13751600512163</c:v>
                </c:pt>
                <c:pt idx="35">
                  <c:v>299.55859605911337</c:v>
                </c:pt>
                <c:pt idx="36">
                  <c:v>479.40480369515006</c:v>
                </c:pt>
                <c:pt idx="37">
                  <c:v>424.07051006711413</c:v>
                </c:pt>
              </c:numCache>
            </c:numRef>
          </c:val>
          <c:smooth val="0"/>
          <c:extLst>
            <c:ext xmlns:c16="http://schemas.microsoft.com/office/drawing/2014/chart" uri="{C3380CC4-5D6E-409C-BE32-E72D297353CC}">
              <c16:uniqueId val="{00000003-7B22-4777-9075-39144955F031}"/>
            </c:ext>
          </c:extLst>
        </c:ser>
        <c:ser>
          <c:idx val="4"/>
          <c:order val="4"/>
          <c:tx>
            <c:strRef>
              <c:f>'Oregon IOU Comparison - S.Comm.'!$F$87</c:f>
              <c:strCache>
                <c:ptCount val="1"/>
                <c:pt idx="0">
                  <c:v>CNG</c:v>
                </c:pt>
              </c:strCache>
            </c:strRef>
          </c:tx>
          <c:spPr>
            <a:ln w="28575" cap="rnd">
              <a:solidFill>
                <a:schemeClr val="accent5"/>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S.Comm.'!$F$88:$F$125</c:f>
              <c:numCache>
                <c:formatCode>_("$"* #,##0_);_("$"* \(#,##0\);_("$"* "-"??_);_(@_)</c:formatCode>
                <c:ptCount val="38"/>
                <c:pt idx="0">
                  <c:v>147.06163591635919</c:v>
                </c:pt>
                <c:pt idx="1">
                  <c:v>211.5303695652174</c:v>
                </c:pt>
                <c:pt idx="2">
                  <c:v>220.73871134020621</c:v>
                </c:pt>
                <c:pt idx="3">
                  <c:v>258.0663383637808</c:v>
                </c:pt>
                <c:pt idx="4">
                  <c:v>227.86152006831765</c:v>
                </c:pt>
                <c:pt idx="5">
                  <c:v>165.51305054151624</c:v>
                </c:pt>
                <c:pt idx="6">
                  <c:v>152.45113718411554</c:v>
                </c:pt>
                <c:pt idx="7">
                  <c:v>126.63893829401087</c:v>
                </c:pt>
                <c:pt idx="8">
                  <c:v>117.20834999999998</c:v>
                </c:pt>
                <c:pt idx="9">
                  <c:v>113.69584851390219</c:v>
                </c:pt>
                <c:pt idx="10">
                  <c:v>103.18385869565218</c:v>
                </c:pt>
                <c:pt idx="11">
                  <c:v>142.55761646803899</c:v>
                </c:pt>
                <c:pt idx="12">
                  <c:v>255.85649546827796</c:v>
                </c:pt>
                <c:pt idx="13">
                  <c:v>302.37692929292933</c:v>
                </c:pt>
                <c:pt idx="14">
                  <c:v>240.84751898734174</c:v>
                </c:pt>
                <c:pt idx="15">
                  <c:v>243.2679268292683</c:v>
                </c:pt>
                <c:pt idx="16">
                  <c:v>208.96679292929289</c:v>
                </c:pt>
                <c:pt idx="17">
                  <c:v>166.05793201133145</c:v>
                </c:pt>
                <c:pt idx="18">
                  <c:v>129.12413978494621</c:v>
                </c:pt>
                <c:pt idx="19">
                  <c:v>123.62804123711346</c:v>
                </c:pt>
                <c:pt idx="20">
                  <c:v>117.36595907928394</c:v>
                </c:pt>
                <c:pt idx="21">
                  <c:v>129.63282407407408</c:v>
                </c:pt>
                <c:pt idx="22">
                  <c:v>167.57150000000004</c:v>
                </c:pt>
                <c:pt idx="23">
                  <c:v>195.38704999999993</c:v>
                </c:pt>
                <c:pt idx="24">
                  <c:v>275.04280303030322</c:v>
                </c:pt>
                <c:pt idx="25">
                  <c:v>332.2277725118484</c:v>
                </c:pt>
                <c:pt idx="26">
                  <c:v>361.40122406639011</c:v>
                </c:pt>
                <c:pt idx="27">
                  <c:v>376.13535315985121</c:v>
                </c:pt>
                <c:pt idx="28">
                  <c:v>333.36008417508413</c:v>
                </c:pt>
                <c:pt idx="29">
                  <c:v>344.76383838383822</c:v>
                </c:pt>
                <c:pt idx="30">
                  <c:v>297.2402056074767</c:v>
                </c:pt>
                <c:pt idx="31">
                  <c:v>252.17516129032271</c:v>
                </c:pt>
                <c:pt idx="32">
                  <c:v>200.34103448275866</c:v>
                </c:pt>
                <c:pt idx="33">
                  <c:v>165.13873370577261</c:v>
                </c:pt>
                <c:pt idx="34">
                  <c:v>134.37362318840584</c:v>
                </c:pt>
                <c:pt idx="35">
                  <c:v>287.98273195876288</c:v>
                </c:pt>
                <c:pt idx="36">
                  <c:v>415.19838926174492</c:v>
                </c:pt>
                <c:pt idx="37">
                  <c:v>482.44217868338546</c:v>
                </c:pt>
              </c:numCache>
            </c:numRef>
          </c:val>
          <c:smooth val="0"/>
          <c:extLst>
            <c:ext xmlns:c16="http://schemas.microsoft.com/office/drawing/2014/chart" uri="{C3380CC4-5D6E-409C-BE32-E72D297353CC}">
              <c16:uniqueId val="{00000004-7B22-4777-9075-39144955F031}"/>
            </c:ext>
          </c:extLst>
        </c:ser>
        <c:ser>
          <c:idx val="5"/>
          <c:order val="5"/>
          <c:tx>
            <c:strRef>
              <c:f>'Oregon IOU Comparison - S.Comm.'!$G$87</c:f>
              <c:strCache>
                <c:ptCount val="1"/>
                <c:pt idx="0">
                  <c:v>NWN</c:v>
                </c:pt>
              </c:strCache>
            </c:strRef>
          </c:tx>
          <c:spPr>
            <a:ln w="28575" cap="rnd">
              <a:solidFill>
                <a:schemeClr val="accent6"/>
              </a:solidFill>
              <a:round/>
            </a:ln>
            <a:effectLst/>
          </c:spPr>
          <c:marker>
            <c:symbol val="none"/>
          </c:marker>
          <c:cat>
            <c:numRef>
              <c:f>'Oregon IOU Comparison - S.Comm.'!$A$88:$A$125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S.Comm.'!$G$88:$G$125</c:f>
              <c:numCache>
                <c:formatCode>_("$"* #,##0_);_("$"* \(#,##0\);_("$"* "-"??_);_(@_)</c:formatCode>
                <c:ptCount val="38"/>
                <c:pt idx="0">
                  <c:v>186.20525964745116</c:v>
                </c:pt>
                <c:pt idx="1">
                  <c:v>239.86376373626379</c:v>
                </c:pt>
                <c:pt idx="2">
                  <c:v>244.52520741989889</c:v>
                </c:pt>
                <c:pt idx="3">
                  <c:v>345.72462309542914</c:v>
                </c:pt>
                <c:pt idx="4">
                  <c:v>333.13301175516818</c:v>
                </c:pt>
                <c:pt idx="5">
                  <c:v>312.70681409102599</c:v>
                </c:pt>
                <c:pt idx="6">
                  <c:v>263.45343456653779</c:v>
                </c:pt>
                <c:pt idx="7">
                  <c:v>236.1678044871795</c:v>
                </c:pt>
                <c:pt idx="8">
                  <c:v>219.89063100137179</c:v>
                </c:pt>
                <c:pt idx="9">
                  <c:v>213.40557995350039</c:v>
                </c:pt>
                <c:pt idx="10">
                  <c:v>254.17124039517014</c:v>
                </c:pt>
                <c:pt idx="11">
                  <c:v>364.52588832487311</c:v>
                </c:pt>
                <c:pt idx="12">
                  <c:v>459.13963716327652</c:v>
                </c:pt>
                <c:pt idx="13">
                  <c:v>426.40860849056605</c:v>
                </c:pt>
                <c:pt idx="14">
                  <c:v>351.48920863309354</c:v>
                </c:pt>
                <c:pt idx="15">
                  <c:v>306.84682630178639</c:v>
                </c:pt>
                <c:pt idx="16">
                  <c:v>244.28541168191418</c:v>
                </c:pt>
                <c:pt idx="17">
                  <c:v>171.83233306836254</c:v>
                </c:pt>
                <c:pt idx="18">
                  <c:v>134.53215547703181</c:v>
                </c:pt>
                <c:pt idx="19">
                  <c:v>113.11328363914377</c:v>
                </c:pt>
                <c:pt idx="20">
                  <c:v>91.998976807639835</c:v>
                </c:pt>
                <c:pt idx="21">
                  <c:v>104.78000651890484</c:v>
                </c:pt>
                <c:pt idx="22">
                  <c:v>125.36817081604424</c:v>
                </c:pt>
                <c:pt idx="23">
                  <c:v>197.43171363040628</c:v>
                </c:pt>
                <c:pt idx="24">
                  <c:v>298.67852297255632</c:v>
                </c:pt>
                <c:pt idx="25">
                  <c:v>349.84054605460557</c:v>
                </c:pt>
                <c:pt idx="26">
                  <c:v>272.17480361487674</c:v>
                </c:pt>
                <c:pt idx="27">
                  <c:v>268.91117933358299</c:v>
                </c:pt>
                <c:pt idx="28">
                  <c:v>226.56730769230768</c:v>
                </c:pt>
                <c:pt idx="29">
                  <c:v>192.45023510971794</c:v>
                </c:pt>
                <c:pt idx="30">
                  <c:v>142.51609851919002</c:v>
                </c:pt>
                <c:pt idx="31">
                  <c:v>124.56963156178674</c:v>
                </c:pt>
                <c:pt idx="32">
                  <c:v>126.13925218517321</c:v>
                </c:pt>
                <c:pt idx="33">
                  <c:v>125.47707201516108</c:v>
                </c:pt>
                <c:pt idx="34">
                  <c:v>134.1828907168038</c:v>
                </c:pt>
                <c:pt idx="35">
                  <c:v>270.60486909504834</c:v>
                </c:pt>
                <c:pt idx="36">
                  <c:v>371.33208205756296</c:v>
                </c:pt>
                <c:pt idx="37">
                  <c:v>460.84292199321681</c:v>
                </c:pt>
              </c:numCache>
            </c:numRef>
          </c:val>
          <c:smooth val="0"/>
          <c:extLst>
            <c:ext xmlns:c16="http://schemas.microsoft.com/office/drawing/2014/chart" uri="{C3380CC4-5D6E-409C-BE32-E72D297353CC}">
              <c16:uniqueId val="{00000005-7B22-4777-9075-39144955F031}"/>
            </c:ext>
          </c:extLst>
        </c:ser>
        <c:dLbls>
          <c:showLegendKey val="0"/>
          <c:showVal val="0"/>
          <c:showCatName val="0"/>
          <c:showSerName val="0"/>
          <c:showPercent val="0"/>
          <c:showBubbleSize val="0"/>
        </c:dLbls>
        <c:smooth val="0"/>
        <c:axId val="612135856"/>
        <c:axId val="612155824"/>
      </c:lineChart>
      <c:dateAx>
        <c:axId val="612135856"/>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155824"/>
        <c:crosses val="autoZero"/>
        <c:auto val="1"/>
        <c:lblOffset val="100"/>
        <c:baseTimeUnit val="months"/>
      </c:dateAx>
      <c:valAx>
        <c:axId val="6121558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13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IPCO</a:t>
            </a:r>
            <a:r>
              <a:rPr lang="en-US" baseline="0"/>
              <a:t> Residential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'IPCO - Residential'!$B$5</c:f>
              <c:strCache>
                <c:ptCount val="1"/>
                <c:pt idx="0">
                  <c:v>30+ days</c:v>
                </c:pt>
              </c:strCache>
            </c:strRef>
          </c:tx>
          <c:spPr>
            <a:solidFill>
              <a:schemeClr val="accent1"/>
            </a:solidFill>
            <a:ln>
              <a:noFill/>
            </a:ln>
            <a:effectLst/>
          </c:spPr>
          <c:invertIfNegative val="0"/>
          <c:cat>
            <c:numRef>
              <c:f>'IPCO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Residential'!$B$6:$B$43</c:f>
              <c:numCache>
                <c:formatCode>_(* #,##0_);_(* \(#,##0\);_(* "-"??_);_(@_)</c:formatCode>
                <c:ptCount val="38"/>
                <c:pt idx="0">
                  <c:v>983</c:v>
                </c:pt>
                <c:pt idx="1">
                  <c:v>503</c:v>
                </c:pt>
                <c:pt idx="2">
                  <c:v>571</c:v>
                </c:pt>
                <c:pt idx="3">
                  <c:v>869</c:v>
                </c:pt>
                <c:pt idx="4">
                  <c:v>632</c:v>
                </c:pt>
                <c:pt idx="5">
                  <c:v>577</c:v>
                </c:pt>
                <c:pt idx="6">
                  <c:v>757</c:v>
                </c:pt>
                <c:pt idx="7">
                  <c:v>650</c:v>
                </c:pt>
                <c:pt idx="8">
                  <c:v>388</c:v>
                </c:pt>
                <c:pt idx="9">
                  <c:v>515</c:v>
                </c:pt>
                <c:pt idx="10">
                  <c:v>637</c:v>
                </c:pt>
                <c:pt idx="11">
                  <c:v>728</c:v>
                </c:pt>
                <c:pt idx="12">
                  <c:v>504</c:v>
                </c:pt>
                <c:pt idx="13">
                  <c:v>516</c:v>
                </c:pt>
                <c:pt idx="14">
                  <c:v>453</c:v>
                </c:pt>
                <c:pt idx="15">
                  <c:v>509</c:v>
                </c:pt>
                <c:pt idx="16">
                  <c:v>539</c:v>
                </c:pt>
                <c:pt idx="17">
                  <c:v>339</c:v>
                </c:pt>
                <c:pt idx="18">
                  <c:v>576</c:v>
                </c:pt>
                <c:pt idx="19">
                  <c:v>319</c:v>
                </c:pt>
                <c:pt idx="20">
                  <c:v>808</c:v>
                </c:pt>
                <c:pt idx="21">
                  <c:v>447</c:v>
                </c:pt>
                <c:pt idx="22">
                  <c:v>523</c:v>
                </c:pt>
                <c:pt idx="23">
                  <c:v>605</c:v>
                </c:pt>
                <c:pt idx="24">
                  <c:v>554</c:v>
                </c:pt>
                <c:pt idx="25">
                  <c:v>544</c:v>
                </c:pt>
                <c:pt idx="26">
                  <c:v>666</c:v>
                </c:pt>
                <c:pt idx="27">
                  <c:v>473</c:v>
                </c:pt>
                <c:pt idx="28">
                  <c:v>575</c:v>
                </c:pt>
                <c:pt idx="29">
                  <c:v>392</c:v>
                </c:pt>
                <c:pt idx="30">
                  <c:v>466</c:v>
                </c:pt>
                <c:pt idx="31">
                  <c:v>337</c:v>
                </c:pt>
                <c:pt idx="32">
                  <c:v>557</c:v>
                </c:pt>
                <c:pt idx="33">
                  <c:v>637</c:v>
                </c:pt>
                <c:pt idx="34">
                  <c:v>464</c:v>
                </c:pt>
                <c:pt idx="35">
                  <c:v>481</c:v>
                </c:pt>
                <c:pt idx="36">
                  <c:v>558</c:v>
                </c:pt>
                <c:pt idx="37">
                  <c:v>595</c:v>
                </c:pt>
              </c:numCache>
            </c:numRef>
          </c:val>
          <c:extLst>
            <c:ext xmlns:c16="http://schemas.microsoft.com/office/drawing/2014/chart" uri="{C3380CC4-5D6E-409C-BE32-E72D297353CC}">
              <c16:uniqueId val="{00000000-D8E7-4A9B-8B57-2B20860CD55A}"/>
            </c:ext>
          </c:extLst>
        </c:ser>
        <c:ser>
          <c:idx val="1"/>
          <c:order val="1"/>
          <c:tx>
            <c:strRef>
              <c:f>'IPCO - Residential'!$C$5</c:f>
              <c:strCache>
                <c:ptCount val="1"/>
                <c:pt idx="0">
                  <c:v>60+ days</c:v>
                </c:pt>
              </c:strCache>
            </c:strRef>
          </c:tx>
          <c:spPr>
            <a:solidFill>
              <a:schemeClr val="accent2"/>
            </a:solidFill>
            <a:ln>
              <a:noFill/>
            </a:ln>
            <a:effectLst/>
          </c:spPr>
          <c:invertIfNegative val="0"/>
          <c:cat>
            <c:numRef>
              <c:f>'IPCO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Residential'!$C$6:$C$43</c:f>
              <c:numCache>
                <c:formatCode>_(* #,##0_);_(* \(#,##0\);_(* "-"??_);_(@_)</c:formatCode>
                <c:ptCount val="38"/>
                <c:pt idx="0">
                  <c:v>192</c:v>
                </c:pt>
                <c:pt idx="1">
                  <c:v>463</c:v>
                </c:pt>
                <c:pt idx="2">
                  <c:v>334</c:v>
                </c:pt>
                <c:pt idx="3">
                  <c:v>294</c:v>
                </c:pt>
                <c:pt idx="4">
                  <c:v>477</c:v>
                </c:pt>
                <c:pt idx="5">
                  <c:v>307</c:v>
                </c:pt>
                <c:pt idx="6">
                  <c:v>263</c:v>
                </c:pt>
                <c:pt idx="7">
                  <c:v>286</c:v>
                </c:pt>
                <c:pt idx="8">
                  <c:v>313</c:v>
                </c:pt>
                <c:pt idx="9">
                  <c:v>372</c:v>
                </c:pt>
                <c:pt idx="10">
                  <c:v>276</c:v>
                </c:pt>
                <c:pt idx="11">
                  <c:v>262</c:v>
                </c:pt>
                <c:pt idx="12">
                  <c:v>329</c:v>
                </c:pt>
                <c:pt idx="13">
                  <c:v>316</c:v>
                </c:pt>
                <c:pt idx="14">
                  <c:v>305</c:v>
                </c:pt>
                <c:pt idx="15">
                  <c:v>222</c:v>
                </c:pt>
                <c:pt idx="16">
                  <c:v>188</c:v>
                </c:pt>
                <c:pt idx="17">
                  <c:v>228</c:v>
                </c:pt>
                <c:pt idx="18">
                  <c:v>186</c:v>
                </c:pt>
                <c:pt idx="19">
                  <c:v>248</c:v>
                </c:pt>
                <c:pt idx="20">
                  <c:v>132</c:v>
                </c:pt>
                <c:pt idx="21">
                  <c:v>336</c:v>
                </c:pt>
                <c:pt idx="22">
                  <c:v>196</c:v>
                </c:pt>
                <c:pt idx="23">
                  <c:v>223</c:v>
                </c:pt>
                <c:pt idx="24">
                  <c:v>200</c:v>
                </c:pt>
                <c:pt idx="25">
                  <c:v>183</c:v>
                </c:pt>
                <c:pt idx="26">
                  <c:v>196</c:v>
                </c:pt>
                <c:pt idx="27">
                  <c:v>324</c:v>
                </c:pt>
                <c:pt idx="28">
                  <c:v>292</c:v>
                </c:pt>
                <c:pt idx="29">
                  <c:v>270</c:v>
                </c:pt>
                <c:pt idx="30">
                  <c:v>314</c:v>
                </c:pt>
                <c:pt idx="31">
                  <c:v>241</c:v>
                </c:pt>
                <c:pt idx="32">
                  <c:v>150</c:v>
                </c:pt>
                <c:pt idx="33">
                  <c:v>187</c:v>
                </c:pt>
                <c:pt idx="34">
                  <c:v>310</c:v>
                </c:pt>
                <c:pt idx="35">
                  <c:v>378</c:v>
                </c:pt>
                <c:pt idx="36">
                  <c:v>271</c:v>
                </c:pt>
                <c:pt idx="37">
                  <c:v>233</c:v>
                </c:pt>
              </c:numCache>
            </c:numRef>
          </c:val>
          <c:extLst>
            <c:ext xmlns:c16="http://schemas.microsoft.com/office/drawing/2014/chart" uri="{C3380CC4-5D6E-409C-BE32-E72D297353CC}">
              <c16:uniqueId val="{00000001-D8E7-4A9B-8B57-2B20860CD55A}"/>
            </c:ext>
          </c:extLst>
        </c:ser>
        <c:ser>
          <c:idx val="2"/>
          <c:order val="2"/>
          <c:tx>
            <c:strRef>
              <c:f>'IPCO - Residential'!$D$5</c:f>
              <c:strCache>
                <c:ptCount val="1"/>
                <c:pt idx="0">
                  <c:v>90+ days</c:v>
                </c:pt>
              </c:strCache>
            </c:strRef>
          </c:tx>
          <c:spPr>
            <a:solidFill>
              <a:schemeClr val="accent3"/>
            </a:solidFill>
            <a:ln>
              <a:noFill/>
            </a:ln>
            <a:effectLst/>
          </c:spPr>
          <c:invertIfNegative val="0"/>
          <c:cat>
            <c:numRef>
              <c:f>'IPCO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Residential'!$D$6:$D$43</c:f>
              <c:numCache>
                <c:formatCode>_(* #,##0_);_(* \(#,##0\);_(* "-"??_);_(@_)</c:formatCode>
                <c:ptCount val="38"/>
                <c:pt idx="0">
                  <c:v>463</c:v>
                </c:pt>
                <c:pt idx="1">
                  <c:v>378</c:v>
                </c:pt>
                <c:pt idx="2">
                  <c:v>403</c:v>
                </c:pt>
                <c:pt idx="3">
                  <c:v>422</c:v>
                </c:pt>
                <c:pt idx="4">
                  <c:v>438</c:v>
                </c:pt>
                <c:pt idx="5">
                  <c:v>609</c:v>
                </c:pt>
                <c:pt idx="6">
                  <c:v>670</c:v>
                </c:pt>
                <c:pt idx="7">
                  <c:v>756</c:v>
                </c:pt>
                <c:pt idx="8">
                  <c:v>701</c:v>
                </c:pt>
                <c:pt idx="9">
                  <c:v>664</c:v>
                </c:pt>
                <c:pt idx="10">
                  <c:v>718</c:v>
                </c:pt>
                <c:pt idx="11">
                  <c:v>794</c:v>
                </c:pt>
                <c:pt idx="12">
                  <c:v>700</c:v>
                </c:pt>
                <c:pt idx="13">
                  <c:v>653</c:v>
                </c:pt>
                <c:pt idx="14">
                  <c:v>623</c:v>
                </c:pt>
                <c:pt idx="15">
                  <c:v>604</c:v>
                </c:pt>
                <c:pt idx="16">
                  <c:v>675</c:v>
                </c:pt>
                <c:pt idx="17">
                  <c:v>618</c:v>
                </c:pt>
                <c:pt idx="18">
                  <c:v>632</c:v>
                </c:pt>
                <c:pt idx="19">
                  <c:v>571</c:v>
                </c:pt>
                <c:pt idx="20">
                  <c:v>525</c:v>
                </c:pt>
                <c:pt idx="21">
                  <c:v>447</c:v>
                </c:pt>
                <c:pt idx="22">
                  <c:v>519</c:v>
                </c:pt>
                <c:pt idx="23">
                  <c:v>566</c:v>
                </c:pt>
                <c:pt idx="24">
                  <c:v>674</c:v>
                </c:pt>
                <c:pt idx="25">
                  <c:v>605</c:v>
                </c:pt>
                <c:pt idx="26">
                  <c:v>547</c:v>
                </c:pt>
                <c:pt idx="27">
                  <c:v>520</c:v>
                </c:pt>
                <c:pt idx="28">
                  <c:v>610</c:v>
                </c:pt>
                <c:pt idx="29">
                  <c:v>627</c:v>
                </c:pt>
                <c:pt idx="30">
                  <c:v>653</c:v>
                </c:pt>
                <c:pt idx="31">
                  <c:v>697</c:v>
                </c:pt>
                <c:pt idx="32">
                  <c:v>617</c:v>
                </c:pt>
                <c:pt idx="33">
                  <c:v>644</c:v>
                </c:pt>
                <c:pt idx="34">
                  <c:v>608</c:v>
                </c:pt>
                <c:pt idx="35">
                  <c:v>588</c:v>
                </c:pt>
                <c:pt idx="36">
                  <c:v>673</c:v>
                </c:pt>
                <c:pt idx="37">
                  <c:v>605</c:v>
                </c:pt>
              </c:numCache>
            </c:numRef>
          </c:val>
          <c:extLst>
            <c:ext xmlns:c16="http://schemas.microsoft.com/office/drawing/2014/chart" uri="{C3380CC4-5D6E-409C-BE32-E72D297353CC}">
              <c16:uniqueId val="{00000002-D8E7-4A9B-8B57-2B20860CD55A}"/>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IPCO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'IPCO - Residential'!$B$46</c:f>
              <c:strCache>
                <c:ptCount val="1"/>
                <c:pt idx="0">
                  <c:v>30+ days</c:v>
                </c:pt>
              </c:strCache>
            </c:strRef>
          </c:tx>
          <c:spPr>
            <a:solidFill>
              <a:schemeClr val="accent1"/>
            </a:solidFill>
            <a:ln>
              <a:noFill/>
            </a:ln>
            <a:effectLst/>
          </c:spPr>
          <c:invertIfNegative val="0"/>
          <c:cat>
            <c:numRef>
              <c:f>'IPCO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Residential'!$B$47:$B$84</c:f>
              <c:numCache>
                <c:formatCode>_("$"* #,##0_);_("$"* \(#,##0\);_("$"* "-"??_);_(@_)</c:formatCode>
                <c:ptCount val="38"/>
                <c:pt idx="0">
                  <c:v>121205.01999999995</c:v>
                </c:pt>
                <c:pt idx="1">
                  <c:v>56386.250000000015</c:v>
                </c:pt>
                <c:pt idx="2">
                  <c:v>53917.49000000002</c:v>
                </c:pt>
                <c:pt idx="3">
                  <c:v>101100.62999999995</c:v>
                </c:pt>
                <c:pt idx="4">
                  <c:v>48963.290000000008</c:v>
                </c:pt>
                <c:pt idx="5">
                  <c:v>38720.669999999976</c:v>
                </c:pt>
                <c:pt idx="6">
                  <c:v>50988.839999999989</c:v>
                </c:pt>
                <c:pt idx="7">
                  <c:v>43903.000000000029</c:v>
                </c:pt>
                <c:pt idx="8">
                  <c:v>26392.57</c:v>
                </c:pt>
                <c:pt idx="9">
                  <c:v>38955.220000000008</c:v>
                </c:pt>
                <c:pt idx="10">
                  <c:v>40331.969999999972</c:v>
                </c:pt>
                <c:pt idx="11">
                  <c:v>56048.92</c:v>
                </c:pt>
                <c:pt idx="12">
                  <c:v>49041</c:v>
                </c:pt>
                <c:pt idx="13">
                  <c:v>57540.28</c:v>
                </c:pt>
                <c:pt idx="14">
                  <c:v>46812.46</c:v>
                </c:pt>
                <c:pt idx="15">
                  <c:v>59640.94</c:v>
                </c:pt>
                <c:pt idx="16">
                  <c:v>49883.790000000008</c:v>
                </c:pt>
                <c:pt idx="17">
                  <c:v>24764.499999999993</c:v>
                </c:pt>
                <c:pt idx="18">
                  <c:v>39784.050000000003</c:v>
                </c:pt>
                <c:pt idx="19">
                  <c:v>23321.85</c:v>
                </c:pt>
                <c:pt idx="20">
                  <c:v>89196.450000000114</c:v>
                </c:pt>
                <c:pt idx="21">
                  <c:v>37647.860000000008</c:v>
                </c:pt>
                <c:pt idx="22">
                  <c:v>33507.620000000017</c:v>
                </c:pt>
                <c:pt idx="23">
                  <c:v>42308.390000000007</c:v>
                </c:pt>
                <c:pt idx="24">
                  <c:v>49509.26</c:v>
                </c:pt>
                <c:pt idx="25">
                  <c:v>62136.320000000014</c:v>
                </c:pt>
                <c:pt idx="26">
                  <c:v>91317.11</c:v>
                </c:pt>
                <c:pt idx="27">
                  <c:v>57828.00999999998</c:v>
                </c:pt>
                <c:pt idx="28">
                  <c:v>53362.159999999982</c:v>
                </c:pt>
                <c:pt idx="29">
                  <c:v>29863.780000000006</c:v>
                </c:pt>
                <c:pt idx="30">
                  <c:v>34312.710000000006</c:v>
                </c:pt>
                <c:pt idx="31">
                  <c:v>22880.029999999995</c:v>
                </c:pt>
                <c:pt idx="32">
                  <c:v>56357.710000000036</c:v>
                </c:pt>
                <c:pt idx="33">
                  <c:v>60295.369999999988</c:v>
                </c:pt>
                <c:pt idx="34">
                  <c:v>32550.999999999996</c:v>
                </c:pt>
                <c:pt idx="35">
                  <c:v>34343.770000000019</c:v>
                </c:pt>
                <c:pt idx="36">
                  <c:v>66787.989999999991</c:v>
                </c:pt>
                <c:pt idx="37">
                  <c:v>88480.599999999991</c:v>
                </c:pt>
              </c:numCache>
            </c:numRef>
          </c:val>
          <c:extLst>
            <c:ext xmlns:c16="http://schemas.microsoft.com/office/drawing/2014/chart" uri="{C3380CC4-5D6E-409C-BE32-E72D297353CC}">
              <c16:uniqueId val="{00000000-882C-443A-A7A6-6582FD9DE3D3}"/>
            </c:ext>
          </c:extLst>
        </c:ser>
        <c:ser>
          <c:idx val="1"/>
          <c:order val="1"/>
          <c:tx>
            <c:strRef>
              <c:f>'IPCO - Residential'!$C$46</c:f>
              <c:strCache>
                <c:ptCount val="1"/>
                <c:pt idx="0">
                  <c:v>60+ days</c:v>
                </c:pt>
              </c:strCache>
            </c:strRef>
          </c:tx>
          <c:spPr>
            <a:solidFill>
              <a:schemeClr val="accent2"/>
            </a:solidFill>
            <a:ln>
              <a:noFill/>
            </a:ln>
            <a:effectLst/>
          </c:spPr>
          <c:invertIfNegative val="0"/>
          <c:cat>
            <c:numRef>
              <c:f>'IPCO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Residential'!$C$47:$C$84</c:f>
              <c:numCache>
                <c:formatCode>_("$"* #,##0_);_("$"* \(#,##0\);_("$"* "-"??_);_(@_)</c:formatCode>
                <c:ptCount val="38"/>
                <c:pt idx="0">
                  <c:v>37406.789999999994</c:v>
                </c:pt>
                <c:pt idx="1">
                  <c:v>95092.750000000044</c:v>
                </c:pt>
                <c:pt idx="2">
                  <c:v>80652.639999999999</c:v>
                </c:pt>
                <c:pt idx="3">
                  <c:v>78348.389999999985</c:v>
                </c:pt>
                <c:pt idx="4">
                  <c:v>117915.78000000004</c:v>
                </c:pt>
                <c:pt idx="5">
                  <c:v>55512.049999999996</c:v>
                </c:pt>
                <c:pt idx="6">
                  <c:v>36396.350000000013</c:v>
                </c:pt>
                <c:pt idx="7">
                  <c:v>34740.429999999993</c:v>
                </c:pt>
                <c:pt idx="8">
                  <c:v>37624.460000000006</c:v>
                </c:pt>
                <c:pt idx="9">
                  <c:v>51992.87</c:v>
                </c:pt>
                <c:pt idx="10">
                  <c:v>42239.139999999992</c:v>
                </c:pt>
                <c:pt idx="11">
                  <c:v>41793.410000000003</c:v>
                </c:pt>
                <c:pt idx="12">
                  <c:v>57218</c:v>
                </c:pt>
                <c:pt idx="13">
                  <c:v>77568.160000000003</c:v>
                </c:pt>
                <c:pt idx="14">
                  <c:v>74210.570000000007</c:v>
                </c:pt>
                <c:pt idx="15">
                  <c:v>61854.180000000008</c:v>
                </c:pt>
                <c:pt idx="16">
                  <c:v>46468.510000000017</c:v>
                </c:pt>
                <c:pt idx="17">
                  <c:v>38646.889999999992</c:v>
                </c:pt>
                <c:pt idx="18">
                  <c:v>27994.560000000001</c:v>
                </c:pt>
                <c:pt idx="19">
                  <c:v>24845.459999999992</c:v>
                </c:pt>
                <c:pt idx="20">
                  <c:v>24157.14</c:v>
                </c:pt>
                <c:pt idx="21">
                  <c:v>53468.920000000006</c:v>
                </c:pt>
                <c:pt idx="22">
                  <c:v>30992.879999999997</c:v>
                </c:pt>
                <c:pt idx="23">
                  <c:v>29623.860000000008</c:v>
                </c:pt>
                <c:pt idx="24">
                  <c:v>33727.759999999995</c:v>
                </c:pt>
                <c:pt idx="25">
                  <c:v>37308.639999999999</c:v>
                </c:pt>
                <c:pt idx="26">
                  <c:v>59146.36</c:v>
                </c:pt>
                <c:pt idx="27">
                  <c:v>87577.459999999992</c:v>
                </c:pt>
                <c:pt idx="28">
                  <c:v>80239.650000000009</c:v>
                </c:pt>
                <c:pt idx="29">
                  <c:v>52085.210000000006</c:v>
                </c:pt>
                <c:pt idx="30">
                  <c:v>45440.819999999992</c:v>
                </c:pt>
                <c:pt idx="31">
                  <c:v>32085.80999999999</c:v>
                </c:pt>
                <c:pt idx="32">
                  <c:v>25085.57</c:v>
                </c:pt>
                <c:pt idx="33">
                  <c:v>36662.11</c:v>
                </c:pt>
                <c:pt idx="34">
                  <c:v>52195.179999999993</c:v>
                </c:pt>
                <c:pt idx="35">
                  <c:v>55275.019999999982</c:v>
                </c:pt>
                <c:pt idx="36">
                  <c:v>50830.749999999985</c:v>
                </c:pt>
                <c:pt idx="37">
                  <c:v>68517.64</c:v>
                </c:pt>
              </c:numCache>
            </c:numRef>
          </c:val>
          <c:extLst>
            <c:ext xmlns:c16="http://schemas.microsoft.com/office/drawing/2014/chart" uri="{C3380CC4-5D6E-409C-BE32-E72D297353CC}">
              <c16:uniqueId val="{00000001-882C-443A-A7A6-6582FD9DE3D3}"/>
            </c:ext>
          </c:extLst>
        </c:ser>
        <c:ser>
          <c:idx val="2"/>
          <c:order val="2"/>
          <c:tx>
            <c:strRef>
              <c:f>'IPCO - Residential'!$D$46</c:f>
              <c:strCache>
                <c:ptCount val="1"/>
                <c:pt idx="0">
                  <c:v>90+ days</c:v>
                </c:pt>
              </c:strCache>
            </c:strRef>
          </c:tx>
          <c:spPr>
            <a:solidFill>
              <a:schemeClr val="accent3"/>
            </a:solidFill>
            <a:ln>
              <a:noFill/>
            </a:ln>
            <a:effectLst/>
          </c:spPr>
          <c:invertIfNegative val="0"/>
          <c:cat>
            <c:numRef>
              <c:f>'IPCO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Residential'!$D$47:$D$84</c:f>
              <c:numCache>
                <c:formatCode>_("$"* #,##0_);_("$"* \(#,##0\);_("$"* "-"??_);_(@_)</c:formatCode>
                <c:ptCount val="38"/>
                <c:pt idx="0">
                  <c:v>178950.91999999993</c:v>
                </c:pt>
                <c:pt idx="1">
                  <c:v>186049.44</c:v>
                </c:pt>
                <c:pt idx="2">
                  <c:v>196306.51999999993</c:v>
                </c:pt>
                <c:pt idx="3">
                  <c:v>253872.71</c:v>
                </c:pt>
                <c:pt idx="4">
                  <c:v>261033.39999999988</c:v>
                </c:pt>
                <c:pt idx="5">
                  <c:v>330118.09999999992</c:v>
                </c:pt>
                <c:pt idx="6">
                  <c:v>358988.03</c:v>
                </c:pt>
                <c:pt idx="7">
                  <c:v>386742.64000000019</c:v>
                </c:pt>
                <c:pt idx="8">
                  <c:v>361606.19000000006</c:v>
                </c:pt>
                <c:pt idx="9">
                  <c:v>365151.12999999983</c:v>
                </c:pt>
                <c:pt idx="10">
                  <c:v>369786.31000000023</c:v>
                </c:pt>
                <c:pt idx="11">
                  <c:v>420076.33</c:v>
                </c:pt>
                <c:pt idx="12">
                  <c:v>424636</c:v>
                </c:pt>
                <c:pt idx="13">
                  <c:v>446504.66</c:v>
                </c:pt>
                <c:pt idx="14">
                  <c:v>460275.82</c:v>
                </c:pt>
                <c:pt idx="15">
                  <c:v>486337.06999999995</c:v>
                </c:pt>
                <c:pt idx="16">
                  <c:v>533613.04999999946</c:v>
                </c:pt>
                <c:pt idx="17">
                  <c:v>486633.11000000045</c:v>
                </c:pt>
                <c:pt idx="18">
                  <c:v>462895.84</c:v>
                </c:pt>
                <c:pt idx="19">
                  <c:v>409082.6100000001</c:v>
                </c:pt>
                <c:pt idx="20">
                  <c:v>398282.23999999999</c:v>
                </c:pt>
                <c:pt idx="21">
                  <c:v>352281.16999999993</c:v>
                </c:pt>
                <c:pt idx="22">
                  <c:v>359110.62999999989</c:v>
                </c:pt>
                <c:pt idx="23">
                  <c:v>380701.06999999977</c:v>
                </c:pt>
                <c:pt idx="24">
                  <c:v>407982.79</c:v>
                </c:pt>
                <c:pt idx="25">
                  <c:v>418316.52999999997</c:v>
                </c:pt>
                <c:pt idx="26">
                  <c:v>447263.58</c:v>
                </c:pt>
                <c:pt idx="27">
                  <c:v>452062.5400000001</c:v>
                </c:pt>
                <c:pt idx="28">
                  <c:v>522884.19999999995</c:v>
                </c:pt>
                <c:pt idx="29">
                  <c:v>499283.38999999978</c:v>
                </c:pt>
                <c:pt idx="30">
                  <c:v>517843.96000000008</c:v>
                </c:pt>
                <c:pt idx="31">
                  <c:v>522948.53999999992</c:v>
                </c:pt>
                <c:pt idx="32">
                  <c:v>520191.6</c:v>
                </c:pt>
                <c:pt idx="33">
                  <c:v>540432.07999999996</c:v>
                </c:pt>
                <c:pt idx="34">
                  <c:v>514793.96999999991</c:v>
                </c:pt>
                <c:pt idx="35">
                  <c:v>461687.27999999991</c:v>
                </c:pt>
                <c:pt idx="36">
                  <c:v>516180.86000000004</c:v>
                </c:pt>
                <c:pt idx="37">
                  <c:v>531925.68000000028</c:v>
                </c:pt>
              </c:numCache>
            </c:numRef>
          </c:val>
          <c:extLst>
            <c:ext xmlns:c16="http://schemas.microsoft.com/office/drawing/2014/chart" uri="{C3380CC4-5D6E-409C-BE32-E72D297353CC}">
              <c16:uniqueId val="{00000002-882C-443A-A7A6-6582FD9DE3D3}"/>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IPCO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'IPCO - Residential'!$B$87</c:f>
              <c:strCache>
                <c:ptCount val="1"/>
                <c:pt idx="0">
                  <c:v>Average Arrears Balance</c:v>
                </c:pt>
              </c:strCache>
            </c:strRef>
          </c:tx>
          <c:spPr>
            <a:solidFill>
              <a:schemeClr val="accent1"/>
            </a:solidFill>
            <a:ln>
              <a:noFill/>
            </a:ln>
            <a:effectLst/>
          </c:spPr>
          <c:invertIfNegative val="0"/>
          <c:cat>
            <c:numRef>
              <c:f>'IPCO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Residential'!$B$88:$B$125</c:f>
              <c:numCache>
                <c:formatCode>_("$"* #,##0_);_("$"* \(#,##0\);_("$"* "-"??_);_(@_)</c:formatCode>
                <c:ptCount val="38"/>
                <c:pt idx="0">
                  <c:v>206.08225274725265</c:v>
                </c:pt>
                <c:pt idx="1">
                  <c:v>251.13723214285719</c:v>
                </c:pt>
                <c:pt idx="2">
                  <c:v>252.96379969418953</c:v>
                </c:pt>
                <c:pt idx="3">
                  <c:v>273.38910410094633</c:v>
                </c:pt>
                <c:pt idx="4">
                  <c:v>276.60793148028438</c:v>
                </c:pt>
                <c:pt idx="5">
                  <c:v>284.22693904889479</c:v>
                </c:pt>
                <c:pt idx="6">
                  <c:v>264.12616568047338</c:v>
                </c:pt>
                <c:pt idx="7">
                  <c:v>275.05086879432633</c:v>
                </c:pt>
                <c:pt idx="8">
                  <c:v>303.58289586305284</c:v>
                </c:pt>
                <c:pt idx="9">
                  <c:v>294.06784010315914</c:v>
                </c:pt>
                <c:pt idx="10">
                  <c:v>277.34973635806261</c:v>
                </c:pt>
                <c:pt idx="11">
                  <c:v>290.31315022421529</c:v>
                </c:pt>
                <c:pt idx="12">
                  <c:v>346.31115459882585</c:v>
                </c:pt>
                <c:pt idx="13">
                  <c:v>391.65865319865316</c:v>
                </c:pt>
                <c:pt idx="14">
                  <c:v>420.92603186097028</c:v>
                </c:pt>
                <c:pt idx="15">
                  <c:v>455.30501123595502</c:v>
                </c:pt>
                <c:pt idx="16">
                  <c:v>449.33334522111232</c:v>
                </c:pt>
                <c:pt idx="17">
                  <c:v>464.17257383966285</c:v>
                </c:pt>
                <c:pt idx="18">
                  <c:v>380.68468436154956</c:v>
                </c:pt>
                <c:pt idx="19">
                  <c:v>401.80133567662574</c:v>
                </c:pt>
                <c:pt idx="20">
                  <c:v>349.23947440273042</c:v>
                </c:pt>
                <c:pt idx="21">
                  <c:v>360.48613821138207</c:v>
                </c:pt>
                <c:pt idx="22">
                  <c:v>342.1737722132471</c:v>
                </c:pt>
                <c:pt idx="23">
                  <c:v>324.70109038737428</c:v>
                </c:pt>
                <c:pt idx="24">
                  <c:v>343.99146358543413</c:v>
                </c:pt>
                <c:pt idx="25">
                  <c:v>388.70982732732733</c:v>
                </c:pt>
                <c:pt idx="26">
                  <c:v>424.22075940383252</c:v>
                </c:pt>
                <c:pt idx="27">
                  <c:v>453.6583219438117</c:v>
                </c:pt>
                <c:pt idx="28">
                  <c:v>444.472586323629</c:v>
                </c:pt>
                <c:pt idx="29">
                  <c:v>450.91728471683456</c:v>
                </c:pt>
                <c:pt idx="30">
                  <c:v>417.02546406140971</c:v>
                </c:pt>
                <c:pt idx="31">
                  <c:v>453.2661803921568</c:v>
                </c:pt>
                <c:pt idx="32">
                  <c:v>454.40700906344409</c:v>
                </c:pt>
                <c:pt idx="33">
                  <c:v>434.18907356948228</c:v>
                </c:pt>
                <c:pt idx="34">
                  <c:v>433.82065846599124</c:v>
                </c:pt>
                <c:pt idx="35">
                  <c:v>380.99935729094676</c:v>
                </c:pt>
                <c:pt idx="36">
                  <c:v>421.97043941411448</c:v>
                </c:pt>
                <c:pt idx="37">
                  <c:v>480.75639916259615</c:v>
                </c:pt>
              </c:numCache>
            </c:numRef>
          </c:val>
          <c:extLst>
            <c:ext xmlns:c16="http://schemas.microsoft.com/office/drawing/2014/chart" uri="{C3380CC4-5D6E-409C-BE32-E72D297353CC}">
              <c16:uniqueId val="{00000000-4314-4A1F-BF3C-F3E0DC05341A}"/>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IPCO Small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'IPCO - Commercial'!$B$5</c:f>
              <c:strCache>
                <c:ptCount val="1"/>
                <c:pt idx="0">
                  <c:v>30+ days</c:v>
                </c:pt>
              </c:strCache>
            </c:strRef>
          </c:tx>
          <c:spPr>
            <a:solidFill>
              <a:schemeClr val="accent1"/>
            </a:solidFill>
            <a:ln>
              <a:noFill/>
            </a:ln>
            <a:effectLst/>
          </c:spPr>
          <c:invertIfNegative val="0"/>
          <c:cat>
            <c:numRef>
              <c:f>'IPCO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Commercial'!$B$6:$B$43</c:f>
              <c:numCache>
                <c:formatCode>_(* #,##0_);_(* \(#,##0\);_(* "-"??_);_(@_)</c:formatCode>
                <c:ptCount val="38"/>
                <c:pt idx="0">
                  <c:v>88</c:v>
                </c:pt>
                <c:pt idx="1">
                  <c:v>43</c:v>
                </c:pt>
                <c:pt idx="2">
                  <c:v>36</c:v>
                </c:pt>
                <c:pt idx="3">
                  <c:v>82</c:v>
                </c:pt>
                <c:pt idx="4">
                  <c:v>66</c:v>
                </c:pt>
                <c:pt idx="5">
                  <c:v>88</c:v>
                </c:pt>
                <c:pt idx="6">
                  <c:v>63</c:v>
                </c:pt>
                <c:pt idx="7">
                  <c:v>63</c:v>
                </c:pt>
                <c:pt idx="8">
                  <c:v>46</c:v>
                </c:pt>
                <c:pt idx="9">
                  <c:v>65</c:v>
                </c:pt>
                <c:pt idx="10">
                  <c:v>81</c:v>
                </c:pt>
                <c:pt idx="11">
                  <c:v>65</c:v>
                </c:pt>
                <c:pt idx="12">
                  <c:v>51</c:v>
                </c:pt>
                <c:pt idx="13">
                  <c:v>38</c:v>
                </c:pt>
                <c:pt idx="14">
                  <c:v>44</c:v>
                </c:pt>
                <c:pt idx="15">
                  <c:v>58</c:v>
                </c:pt>
                <c:pt idx="16">
                  <c:v>89</c:v>
                </c:pt>
                <c:pt idx="17">
                  <c:v>32</c:v>
                </c:pt>
                <c:pt idx="18">
                  <c:v>77</c:v>
                </c:pt>
                <c:pt idx="19">
                  <c:v>32</c:v>
                </c:pt>
                <c:pt idx="20">
                  <c:v>110</c:v>
                </c:pt>
                <c:pt idx="21">
                  <c:v>51</c:v>
                </c:pt>
                <c:pt idx="22">
                  <c:v>70</c:v>
                </c:pt>
                <c:pt idx="23">
                  <c:v>88</c:v>
                </c:pt>
                <c:pt idx="24">
                  <c:v>64</c:v>
                </c:pt>
                <c:pt idx="25">
                  <c:v>60</c:v>
                </c:pt>
                <c:pt idx="26">
                  <c:v>71</c:v>
                </c:pt>
                <c:pt idx="27">
                  <c:v>44</c:v>
                </c:pt>
                <c:pt idx="28">
                  <c:v>50</c:v>
                </c:pt>
                <c:pt idx="29">
                  <c:v>48</c:v>
                </c:pt>
                <c:pt idx="30">
                  <c:v>58</c:v>
                </c:pt>
                <c:pt idx="31">
                  <c:v>49</c:v>
                </c:pt>
                <c:pt idx="32">
                  <c:v>81</c:v>
                </c:pt>
                <c:pt idx="33">
                  <c:v>60</c:v>
                </c:pt>
                <c:pt idx="34">
                  <c:v>40</c:v>
                </c:pt>
                <c:pt idx="35">
                  <c:v>58</c:v>
                </c:pt>
                <c:pt idx="36">
                  <c:v>78</c:v>
                </c:pt>
                <c:pt idx="37">
                  <c:v>53</c:v>
                </c:pt>
              </c:numCache>
            </c:numRef>
          </c:val>
          <c:extLst>
            <c:ext xmlns:c16="http://schemas.microsoft.com/office/drawing/2014/chart" uri="{C3380CC4-5D6E-409C-BE32-E72D297353CC}">
              <c16:uniqueId val="{00000000-CC3A-49C2-A1C9-9FE047413A29}"/>
            </c:ext>
          </c:extLst>
        </c:ser>
        <c:ser>
          <c:idx val="1"/>
          <c:order val="1"/>
          <c:tx>
            <c:strRef>
              <c:f>'IPCO - Commercial'!$C$5</c:f>
              <c:strCache>
                <c:ptCount val="1"/>
                <c:pt idx="0">
                  <c:v>60+ days</c:v>
                </c:pt>
              </c:strCache>
            </c:strRef>
          </c:tx>
          <c:spPr>
            <a:solidFill>
              <a:schemeClr val="accent2"/>
            </a:solidFill>
            <a:ln>
              <a:noFill/>
            </a:ln>
            <a:effectLst/>
          </c:spPr>
          <c:invertIfNegative val="0"/>
          <c:cat>
            <c:numRef>
              <c:f>'IPCO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Commercial'!$C$6:$C$43</c:f>
              <c:numCache>
                <c:formatCode>_(* #,##0_);_(* \(#,##0\);_(* "-"??_);_(@_)</c:formatCode>
                <c:ptCount val="38"/>
                <c:pt idx="0">
                  <c:v>9</c:v>
                </c:pt>
                <c:pt idx="1">
                  <c:v>30</c:v>
                </c:pt>
                <c:pt idx="2">
                  <c:v>26</c:v>
                </c:pt>
                <c:pt idx="3">
                  <c:v>12</c:v>
                </c:pt>
                <c:pt idx="4">
                  <c:v>26</c:v>
                </c:pt>
                <c:pt idx="5">
                  <c:v>28</c:v>
                </c:pt>
                <c:pt idx="6">
                  <c:v>19</c:v>
                </c:pt>
                <c:pt idx="7">
                  <c:v>13</c:v>
                </c:pt>
                <c:pt idx="8">
                  <c:v>17</c:v>
                </c:pt>
                <c:pt idx="9">
                  <c:v>27</c:v>
                </c:pt>
                <c:pt idx="10">
                  <c:v>25</c:v>
                </c:pt>
                <c:pt idx="11">
                  <c:v>20</c:v>
                </c:pt>
                <c:pt idx="12">
                  <c:v>25</c:v>
                </c:pt>
                <c:pt idx="13">
                  <c:v>30</c:v>
                </c:pt>
                <c:pt idx="14">
                  <c:v>13</c:v>
                </c:pt>
                <c:pt idx="15">
                  <c:v>13</c:v>
                </c:pt>
                <c:pt idx="16">
                  <c:v>18</c:v>
                </c:pt>
                <c:pt idx="17">
                  <c:v>27</c:v>
                </c:pt>
                <c:pt idx="18">
                  <c:v>8</c:v>
                </c:pt>
                <c:pt idx="19">
                  <c:v>14</c:v>
                </c:pt>
                <c:pt idx="20">
                  <c:v>0</c:v>
                </c:pt>
                <c:pt idx="21">
                  <c:v>30</c:v>
                </c:pt>
                <c:pt idx="22">
                  <c:v>18</c:v>
                </c:pt>
                <c:pt idx="23">
                  <c:v>18</c:v>
                </c:pt>
                <c:pt idx="24">
                  <c:v>25</c:v>
                </c:pt>
                <c:pt idx="25">
                  <c:v>15</c:v>
                </c:pt>
                <c:pt idx="26">
                  <c:v>16</c:v>
                </c:pt>
                <c:pt idx="27">
                  <c:v>31</c:v>
                </c:pt>
                <c:pt idx="28">
                  <c:v>25</c:v>
                </c:pt>
                <c:pt idx="29">
                  <c:v>16</c:v>
                </c:pt>
                <c:pt idx="30">
                  <c:v>24</c:v>
                </c:pt>
                <c:pt idx="31">
                  <c:v>17</c:v>
                </c:pt>
                <c:pt idx="32">
                  <c:v>23</c:v>
                </c:pt>
                <c:pt idx="33">
                  <c:v>15</c:v>
                </c:pt>
                <c:pt idx="34">
                  <c:v>23</c:v>
                </c:pt>
                <c:pt idx="35">
                  <c:v>25</c:v>
                </c:pt>
                <c:pt idx="36">
                  <c:v>15</c:v>
                </c:pt>
                <c:pt idx="37">
                  <c:v>17</c:v>
                </c:pt>
              </c:numCache>
            </c:numRef>
          </c:val>
          <c:extLst>
            <c:ext xmlns:c16="http://schemas.microsoft.com/office/drawing/2014/chart" uri="{C3380CC4-5D6E-409C-BE32-E72D297353CC}">
              <c16:uniqueId val="{00000001-CC3A-49C2-A1C9-9FE047413A29}"/>
            </c:ext>
          </c:extLst>
        </c:ser>
        <c:ser>
          <c:idx val="2"/>
          <c:order val="2"/>
          <c:tx>
            <c:strRef>
              <c:f>'IPCO - Commercial'!$D$5</c:f>
              <c:strCache>
                <c:ptCount val="1"/>
                <c:pt idx="0">
                  <c:v>90+ days</c:v>
                </c:pt>
              </c:strCache>
            </c:strRef>
          </c:tx>
          <c:spPr>
            <a:solidFill>
              <a:schemeClr val="accent3"/>
            </a:solidFill>
            <a:ln>
              <a:noFill/>
            </a:ln>
            <a:effectLst/>
          </c:spPr>
          <c:invertIfNegative val="0"/>
          <c:cat>
            <c:numRef>
              <c:f>'IPCO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Commercial'!$D$6:$D$43</c:f>
              <c:numCache>
                <c:formatCode>_(* #,##0_);_(* \(#,##0\);_(* "-"??_);_(@_)</c:formatCode>
                <c:ptCount val="38"/>
                <c:pt idx="0">
                  <c:v>16</c:v>
                </c:pt>
                <c:pt idx="1">
                  <c:v>14</c:v>
                </c:pt>
                <c:pt idx="2">
                  <c:v>24</c:v>
                </c:pt>
                <c:pt idx="3">
                  <c:v>33</c:v>
                </c:pt>
                <c:pt idx="4">
                  <c:v>28</c:v>
                </c:pt>
                <c:pt idx="5">
                  <c:v>29</c:v>
                </c:pt>
                <c:pt idx="6">
                  <c:v>31</c:v>
                </c:pt>
                <c:pt idx="7">
                  <c:v>37</c:v>
                </c:pt>
                <c:pt idx="8">
                  <c:v>36</c:v>
                </c:pt>
                <c:pt idx="9">
                  <c:v>37</c:v>
                </c:pt>
                <c:pt idx="10">
                  <c:v>46</c:v>
                </c:pt>
                <c:pt idx="11">
                  <c:v>46</c:v>
                </c:pt>
                <c:pt idx="12">
                  <c:v>35</c:v>
                </c:pt>
                <c:pt idx="13">
                  <c:v>30</c:v>
                </c:pt>
                <c:pt idx="14">
                  <c:v>33</c:v>
                </c:pt>
                <c:pt idx="15">
                  <c:v>35</c:v>
                </c:pt>
                <c:pt idx="16">
                  <c:v>41</c:v>
                </c:pt>
                <c:pt idx="17">
                  <c:v>37</c:v>
                </c:pt>
                <c:pt idx="18">
                  <c:v>43</c:v>
                </c:pt>
                <c:pt idx="19">
                  <c:v>31</c:v>
                </c:pt>
                <c:pt idx="20">
                  <c:v>6</c:v>
                </c:pt>
                <c:pt idx="21">
                  <c:v>7</c:v>
                </c:pt>
                <c:pt idx="22">
                  <c:v>24</c:v>
                </c:pt>
                <c:pt idx="23">
                  <c:v>32</c:v>
                </c:pt>
                <c:pt idx="24">
                  <c:v>38</c:v>
                </c:pt>
                <c:pt idx="25">
                  <c:v>42</c:v>
                </c:pt>
                <c:pt idx="26">
                  <c:v>33</c:v>
                </c:pt>
                <c:pt idx="27">
                  <c:v>26</c:v>
                </c:pt>
                <c:pt idx="28">
                  <c:v>36</c:v>
                </c:pt>
                <c:pt idx="29">
                  <c:v>39</c:v>
                </c:pt>
                <c:pt idx="30">
                  <c:v>39</c:v>
                </c:pt>
                <c:pt idx="31">
                  <c:v>43</c:v>
                </c:pt>
                <c:pt idx="32">
                  <c:v>37</c:v>
                </c:pt>
                <c:pt idx="33">
                  <c:v>38</c:v>
                </c:pt>
                <c:pt idx="34">
                  <c:v>34</c:v>
                </c:pt>
                <c:pt idx="35">
                  <c:v>32</c:v>
                </c:pt>
                <c:pt idx="36">
                  <c:v>34</c:v>
                </c:pt>
                <c:pt idx="37">
                  <c:v>35</c:v>
                </c:pt>
              </c:numCache>
            </c:numRef>
          </c:val>
          <c:extLst>
            <c:ext xmlns:c16="http://schemas.microsoft.com/office/drawing/2014/chart" uri="{C3380CC4-5D6E-409C-BE32-E72D297353CC}">
              <c16:uniqueId val="{00000002-CC3A-49C2-A1C9-9FE047413A29}"/>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IPCO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'IPCO - Commercial'!$B$46</c:f>
              <c:strCache>
                <c:ptCount val="1"/>
                <c:pt idx="0">
                  <c:v>30+ days</c:v>
                </c:pt>
              </c:strCache>
            </c:strRef>
          </c:tx>
          <c:spPr>
            <a:solidFill>
              <a:schemeClr val="accent1"/>
            </a:solidFill>
            <a:ln>
              <a:noFill/>
            </a:ln>
            <a:effectLst/>
          </c:spPr>
          <c:invertIfNegative val="0"/>
          <c:cat>
            <c:numRef>
              <c:f>'IPCO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Commercial'!$B$47:$B$84</c:f>
              <c:numCache>
                <c:formatCode>_("$"* #,##0_);_("$"* \(#,##0\);_("$"* "-"??_);_(@_)</c:formatCode>
                <c:ptCount val="38"/>
                <c:pt idx="0">
                  <c:v>5658.409999999998</c:v>
                </c:pt>
                <c:pt idx="1">
                  <c:v>3070.24</c:v>
                </c:pt>
                <c:pt idx="2">
                  <c:v>4857.83</c:v>
                </c:pt>
                <c:pt idx="3">
                  <c:v>7284.779999999997</c:v>
                </c:pt>
                <c:pt idx="4">
                  <c:v>3040.4400000000005</c:v>
                </c:pt>
                <c:pt idx="5">
                  <c:v>3243.76</c:v>
                </c:pt>
                <c:pt idx="6">
                  <c:v>3447.5800000000008</c:v>
                </c:pt>
                <c:pt idx="7">
                  <c:v>3887.1899999999996</c:v>
                </c:pt>
                <c:pt idx="8">
                  <c:v>2651.6499999999996</c:v>
                </c:pt>
                <c:pt idx="9">
                  <c:v>5294.93</c:v>
                </c:pt>
                <c:pt idx="10">
                  <c:v>4665.2099999999991</c:v>
                </c:pt>
                <c:pt idx="11">
                  <c:v>3983.66</c:v>
                </c:pt>
                <c:pt idx="12">
                  <c:v>3625</c:v>
                </c:pt>
                <c:pt idx="13">
                  <c:v>1573.58</c:v>
                </c:pt>
                <c:pt idx="14">
                  <c:v>2698.59</c:v>
                </c:pt>
                <c:pt idx="15">
                  <c:v>4242.2600000000011</c:v>
                </c:pt>
                <c:pt idx="16">
                  <c:v>2801.41</c:v>
                </c:pt>
                <c:pt idx="17">
                  <c:v>1180.99</c:v>
                </c:pt>
                <c:pt idx="18">
                  <c:v>2736.3</c:v>
                </c:pt>
                <c:pt idx="19">
                  <c:v>2249.8200000000002</c:v>
                </c:pt>
                <c:pt idx="20">
                  <c:v>7481.3300000000036</c:v>
                </c:pt>
                <c:pt idx="21">
                  <c:v>1829.4699999999998</c:v>
                </c:pt>
                <c:pt idx="22">
                  <c:v>2366.2700000000004</c:v>
                </c:pt>
                <c:pt idx="23">
                  <c:v>5522.6799999999994</c:v>
                </c:pt>
                <c:pt idx="24">
                  <c:v>2675.22</c:v>
                </c:pt>
                <c:pt idx="25">
                  <c:v>3756.2200000000003</c:v>
                </c:pt>
                <c:pt idx="26">
                  <c:v>4241.4799999999996</c:v>
                </c:pt>
                <c:pt idx="27">
                  <c:v>1728.71</c:v>
                </c:pt>
                <c:pt idx="28">
                  <c:v>3337.2199999999993</c:v>
                </c:pt>
                <c:pt idx="29">
                  <c:v>1786.0900000000001</c:v>
                </c:pt>
                <c:pt idx="30">
                  <c:v>2047.5500000000002</c:v>
                </c:pt>
                <c:pt idx="31">
                  <c:v>1980.27</c:v>
                </c:pt>
                <c:pt idx="32">
                  <c:v>4614.83</c:v>
                </c:pt>
                <c:pt idx="33">
                  <c:v>4414.18</c:v>
                </c:pt>
                <c:pt idx="34">
                  <c:v>3848.3599999999997</c:v>
                </c:pt>
                <c:pt idx="35">
                  <c:v>3235.8800000000006</c:v>
                </c:pt>
                <c:pt idx="36">
                  <c:v>4188.0500000000011</c:v>
                </c:pt>
                <c:pt idx="37">
                  <c:v>3864.6900000000005</c:v>
                </c:pt>
              </c:numCache>
            </c:numRef>
          </c:val>
          <c:extLst>
            <c:ext xmlns:c16="http://schemas.microsoft.com/office/drawing/2014/chart" uri="{C3380CC4-5D6E-409C-BE32-E72D297353CC}">
              <c16:uniqueId val="{00000000-B466-49E4-A467-241C3B515803}"/>
            </c:ext>
          </c:extLst>
        </c:ser>
        <c:ser>
          <c:idx val="1"/>
          <c:order val="1"/>
          <c:tx>
            <c:strRef>
              <c:f>'IPCO - Commercial'!$C$46</c:f>
              <c:strCache>
                <c:ptCount val="1"/>
                <c:pt idx="0">
                  <c:v>60+ days</c:v>
                </c:pt>
              </c:strCache>
            </c:strRef>
          </c:tx>
          <c:spPr>
            <a:solidFill>
              <a:schemeClr val="accent2"/>
            </a:solidFill>
            <a:ln>
              <a:noFill/>
            </a:ln>
            <a:effectLst/>
          </c:spPr>
          <c:invertIfNegative val="0"/>
          <c:cat>
            <c:numRef>
              <c:f>'IPCO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Commercial'!$C$47:$C$84</c:f>
              <c:numCache>
                <c:formatCode>_("$"* #,##0_);_("$"* \(#,##0\);_("$"* "-"??_);_(@_)</c:formatCode>
                <c:ptCount val="38"/>
                <c:pt idx="0">
                  <c:v>575.02</c:v>
                </c:pt>
                <c:pt idx="1">
                  <c:v>2027.5899999999997</c:v>
                </c:pt>
                <c:pt idx="2">
                  <c:v>3406.9799999999996</c:v>
                </c:pt>
                <c:pt idx="3">
                  <c:v>3581.37</c:v>
                </c:pt>
                <c:pt idx="4">
                  <c:v>4097.1900000000005</c:v>
                </c:pt>
                <c:pt idx="5">
                  <c:v>3026.6400000000003</c:v>
                </c:pt>
                <c:pt idx="6">
                  <c:v>1334.77</c:v>
                </c:pt>
                <c:pt idx="7">
                  <c:v>698.56</c:v>
                </c:pt>
                <c:pt idx="8">
                  <c:v>2111.84</c:v>
                </c:pt>
                <c:pt idx="9">
                  <c:v>2559.2599999999993</c:v>
                </c:pt>
                <c:pt idx="10">
                  <c:v>2848.6999999999994</c:v>
                </c:pt>
                <c:pt idx="11">
                  <c:v>2930.57</c:v>
                </c:pt>
                <c:pt idx="12">
                  <c:v>4168</c:v>
                </c:pt>
                <c:pt idx="13">
                  <c:v>3581.15</c:v>
                </c:pt>
                <c:pt idx="14">
                  <c:v>1321.58</c:v>
                </c:pt>
                <c:pt idx="15">
                  <c:v>1717.02</c:v>
                </c:pt>
                <c:pt idx="16">
                  <c:v>2499.9699999999998</c:v>
                </c:pt>
                <c:pt idx="17">
                  <c:v>1514</c:v>
                </c:pt>
                <c:pt idx="18">
                  <c:v>525.41</c:v>
                </c:pt>
                <c:pt idx="19">
                  <c:v>621.81000000000006</c:v>
                </c:pt>
                <c:pt idx="20">
                  <c:v>0</c:v>
                </c:pt>
                <c:pt idx="21">
                  <c:v>2007.2799999999997</c:v>
                </c:pt>
                <c:pt idx="22">
                  <c:v>1118.07</c:v>
                </c:pt>
                <c:pt idx="23">
                  <c:v>1469.93</c:v>
                </c:pt>
                <c:pt idx="24">
                  <c:v>3591.3399999999997</c:v>
                </c:pt>
                <c:pt idx="25">
                  <c:v>774.68999999999994</c:v>
                </c:pt>
                <c:pt idx="26">
                  <c:v>1457.47</c:v>
                </c:pt>
                <c:pt idx="27">
                  <c:v>3617.79</c:v>
                </c:pt>
                <c:pt idx="28">
                  <c:v>2366.0200000000004</c:v>
                </c:pt>
                <c:pt idx="29">
                  <c:v>1061.1300000000001</c:v>
                </c:pt>
                <c:pt idx="30">
                  <c:v>1878.5400000000002</c:v>
                </c:pt>
                <c:pt idx="31">
                  <c:v>686.5200000000001</c:v>
                </c:pt>
                <c:pt idx="32">
                  <c:v>1751.61</c:v>
                </c:pt>
                <c:pt idx="33">
                  <c:v>1688.83</c:v>
                </c:pt>
                <c:pt idx="34">
                  <c:v>1510.5299999999997</c:v>
                </c:pt>
                <c:pt idx="35">
                  <c:v>1547.6999999999998</c:v>
                </c:pt>
                <c:pt idx="36">
                  <c:v>1149.8500000000004</c:v>
                </c:pt>
                <c:pt idx="37">
                  <c:v>1490.81</c:v>
                </c:pt>
              </c:numCache>
            </c:numRef>
          </c:val>
          <c:extLst>
            <c:ext xmlns:c16="http://schemas.microsoft.com/office/drawing/2014/chart" uri="{C3380CC4-5D6E-409C-BE32-E72D297353CC}">
              <c16:uniqueId val="{00000001-B466-49E4-A467-241C3B515803}"/>
            </c:ext>
          </c:extLst>
        </c:ser>
        <c:ser>
          <c:idx val="2"/>
          <c:order val="2"/>
          <c:tx>
            <c:strRef>
              <c:f>'IPCO - Commercial'!$D$46</c:f>
              <c:strCache>
                <c:ptCount val="1"/>
                <c:pt idx="0">
                  <c:v>90+ days</c:v>
                </c:pt>
              </c:strCache>
            </c:strRef>
          </c:tx>
          <c:spPr>
            <a:solidFill>
              <a:schemeClr val="accent3"/>
            </a:solidFill>
            <a:ln>
              <a:noFill/>
            </a:ln>
            <a:effectLst/>
          </c:spPr>
          <c:invertIfNegative val="0"/>
          <c:cat>
            <c:numRef>
              <c:f>'IPCO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Commercial'!$D$47:$D$84</c:f>
              <c:numCache>
                <c:formatCode>_("$"* #,##0_);_("$"* \(#,##0\);_("$"* "-"??_);_(@_)</c:formatCode>
                <c:ptCount val="38"/>
                <c:pt idx="0">
                  <c:v>2324.4700000000003</c:v>
                </c:pt>
                <c:pt idx="1">
                  <c:v>1483.9299999999998</c:v>
                </c:pt>
                <c:pt idx="2">
                  <c:v>2062.2600000000002</c:v>
                </c:pt>
                <c:pt idx="3">
                  <c:v>5413.68</c:v>
                </c:pt>
                <c:pt idx="4">
                  <c:v>5528.66</c:v>
                </c:pt>
                <c:pt idx="5">
                  <c:v>6221.8099999999995</c:v>
                </c:pt>
                <c:pt idx="6">
                  <c:v>5962.7</c:v>
                </c:pt>
                <c:pt idx="7">
                  <c:v>6743.5700000000006</c:v>
                </c:pt>
                <c:pt idx="8">
                  <c:v>7099.9100000000008</c:v>
                </c:pt>
                <c:pt idx="9">
                  <c:v>7754.3</c:v>
                </c:pt>
                <c:pt idx="10">
                  <c:v>10141.93</c:v>
                </c:pt>
                <c:pt idx="11">
                  <c:v>10114.379999999999</c:v>
                </c:pt>
                <c:pt idx="12">
                  <c:v>7580</c:v>
                </c:pt>
                <c:pt idx="13">
                  <c:v>7667.39</c:v>
                </c:pt>
                <c:pt idx="14">
                  <c:v>7615.87</c:v>
                </c:pt>
                <c:pt idx="15">
                  <c:v>9878.4900000000016</c:v>
                </c:pt>
                <c:pt idx="16">
                  <c:v>10700.329999999998</c:v>
                </c:pt>
                <c:pt idx="17">
                  <c:v>8311.44</c:v>
                </c:pt>
                <c:pt idx="18">
                  <c:v>8668.15</c:v>
                </c:pt>
                <c:pt idx="19">
                  <c:v>7745.61</c:v>
                </c:pt>
                <c:pt idx="20">
                  <c:v>850.96</c:v>
                </c:pt>
                <c:pt idx="21">
                  <c:v>1078.83</c:v>
                </c:pt>
                <c:pt idx="22">
                  <c:v>2536.13</c:v>
                </c:pt>
                <c:pt idx="23">
                  <c:v>4177.5</c:v>
                </c:pt>
                <c:pt idx="24">
                  <c:v>4438.5199999999995</c:v>
                </c:pt>
                <c:pt idx="25">
                  <c:v>7339.74</c:v>
                </c:pt>
                <c:pt idx="26">
                  <c:v>8395.06</c:v>
                </c:pt>
                <c:pt idx="27">
                  <c:v>5496.52</c:v>
                </c:pt>
                <c:pt idx="28">
                  <c:v>7618.41</c:v>
                </c:pt>
                <c:pt idx="29">
                  <c:v>6896.99</c:v>
                </c:pt>
                <c:pt idx="30">
                  <c:v>7544.02</c:v>
                </c:pt>
                <c:pt idx="31">
                  <c:v>7766.7400000000007</c:v>
                </c:pt>
                <c:pt idx="32">
                  <c:v>6010.0499999999993</c:v>
                </c:pt>
                <c:pt idx="33">
                  <c:v>7080.6500000000005</c:v>
                </c:pt>
                <c:pt idx="34">
                  <c:v>6644.17</c:v>
                </c:pt>
                <c:pt idx="35">
                  <c:v>4809.6899999999996</c:v>
                </c:pt>
                <c:pt idx="36">
                  <c:v>5119.6599999999989</c:v>
                </c:pt>
                <c:pt idx="37">
                  <c:v>5356.619999999999</c:v>
                </c:pt>
              </c:numCache>
            </c:numRef>
          </c:val>
          <c:extLst>
            <c:ext xmlns:c16="http://schemas.microsoft.com/office/drawing/2014/chart" uri="{C3380CC4-5D6E-409C-BE32-E72D297353CC}">
              <c16:uniqueId val="{00000002-B466-49E4-A467-241C3B515803}"/>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IPCO Average Small Commerical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'IPCO - Commercial'!$B$87</c:f>
              <c:strCache>
                <c:ptCount val="1"/>
                <c:pt idx="0">
                  <c:v>Average Arrears Balance</c:v>
                </c:pt>
              </c:strCache>
            </c:strRef>
          </c:tx>
          <c:spPr>
            <a:solidFill>
              <a:schemeClr val="accent1"/>
            </a:solidFill>
            <a:ln>
              <a:noFill/>
            </a:ln>
            <a:effectLst/>
          </c:spPr>
          <c:invertIfNegative val="0"/>
          <c:cat>
            <c:numRef>
              <c:f>'IPCO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'IPCO - Commercial'!$B$88:$B$125</c:f>
              <c:numCache>
                <c:formatCode>_("$"* #,##0_);_("$"* \(#,##0\);_("$"* "-"??_);_(@_)</c:formatCode>
                <c:ptCount val="38"/>
                <c:pt idx="0">
                  <c:v>75.733628318584053</c:v>
                </c:pt>
                <c:pt idx="1">
                  <c:v>75.652413793103449</c:v>
                </c:pt>
                <c:pt idx="2">
                  <c:v>120.08220930232558</c:v>
                </c:pt>
                <c:pt idx="3">
                  <c:v>128.18763779527558</c:v>
                </c:pt>
                <c:pt idx="4">
                  <c:v>105.55241666666667</c:v>
                </c:pt>
                <c:pt idx="5">
                  <c:v>86.153172413793101</c:v>
                </c:pt>
                <c:pt idx="6">
                  <c:v>95.088938053097337</c:v>
                </c:pt>
                <c:pt idx="7">
                  <c:v>100.25946902654867</c:v>
                </c:pt>
                <c:pt idx="8">
                  <c:v>119.83232323232325</c:v>
                </c:pt>
                <c:pt idx="9">
                  <c:v>120.99604651162791</c:v>
                </c:pt>
                <c:pt idx="10">
                  <c:v>116.15684210526314</c:v>
                </c:pt>
                <c:pt idx="11">
                  <c:v>129.9893893129771</c:v>
                </c:pt>
                <c:pt idx="12">
                  <c:v>138.4954954954955</c:v>
                </c:pt>
                <c:pt idx="13">
                  <c:v>130.83795918367346</c:v>
                </c:pt>
                <c:pt idx="14">
                  <c:v>129.28933333333333</c:v>
                </c:pt>
                <c:pt idx="15">
                  <c:v>149.41292452830191</c:v>
                </c:pt>
                <c:pt idx="16">
                  <c:v>108.11966216216214</c:v>
                </c:pt>
                <c:pt idx="17">
                  <c:v>114.6503125</c:v>
                </c:pt>
                <c:pt idx="18">
                  <c:v>93.202031250000005</c:v>
                </c:pt>
                <c:pt idx="19">
                  <c:v>137.88623376623377</c:v>
                </c:pt>
                <c:pt idx="20">
                  <c:v>71.830086206896596</c:v>
                </c:pt>
                <c:pt idx="21">
                  <c:v>55.858863636363637</c:v>
                </c:pt>
                <c:pt idx="22">
                  <c:v>53.754196428571433</c:v>
                </c:pt>
                <c:pt idx="23">
                  <c:v>80.942826086956529</c:v>
                </c:pt>
                <c:pt idx="24">
                  <c:v>84.291968503936999</c:v>
                </c:pt>
                <c:pt idx="25">
                  <c:v>101.458547008547</c:v>
                </c:pt>
                <c:pt idx="26">
                  <c:v>117.45008333333332</c:v>
                </c:pt>
                <c:pt idx="27">
                  <c:v>107.35663366336634</c:v>
                </c:pt>
                <c:pt idx="28">
                  <c:v>120.01486486486486</c:v>
                </c:pt>
                <c:pt idx="29">
                  <c:v>94.603980582524258</c:v>
                </c:pt>
                <c:pt idx="30">
                  <c:v>94.794297520661161</c:v>
                </c:pt>
                <c:pt idx="31">
                  <c:v>95.720458715596337</c:v>
                </c:pt>
                <c:pt idx="32">
                  <c:v>87.776524822695023</c:v>
                </c:pt>
                <c:pt idx="33">
                  <c:v>116.6695575221239</c:v>
                </c:pt>
                <c:pt idx="34">
                  <c:v>123.74288659793814</c:v>
                </c:pt>
                <c:pt idx="35">
                  <c:v>83.419739130434792</c:v>
                </c:pt>
                <c:pt idx="36">
                  <c:v>82.342992125984267</c:v>
                </c:pt>
                <c:pt idx="37">
                  <c:v>102.02019047619046</c:v>
                </c:pt>
              </c:numCache>
            </c:numRef>
          </c:val>
          <c:extLst>
            <c:ext xmlns:c16="http://schemas.microsoft.com/office/drawing/2014/chart" uri="{C3380CC4-5D6E-409C-BE32-E72D297353CC}">
              <c16:uniqueId val="{00000000-F69C-4F3B-AEB5-BD863F4EAAB1}"/>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PGE</a:t>
            </a:r>
            <a:r>
              <a:rPr lang="en-US" baseline="0"/>
              <a:t> Residential </a:t>
            </a:r>
            <a:r>
              <a:rPr lang="en-US"/>
              <a:t>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'PGE - Residential'!$B$5</c:f>
              <c:strCache>
                <c:ptCount val="1"/>
                <c:pt idx="0">
                  <c:v>30+ days</c:v>
                </c:pt>
              </c:strCache>
            </c:strRef>
          </c:tx>
          <c:spPr>
            <a:solidFill>
              <a:schemeClr val="accent1"/>
            </a:solidFill>
            <a:ln>
              <a:noFill/>
            </a:ln>
            <a:effectLst/>
          </c:spPr>
          <c:invertIfNegative val="0"/>
          <c:cat>
            <c:numRef>
              <c:f>'PGE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Residential'!$B$6:$B$43</c:f>
              <c:numCache>
                <c:formatCode>_(* #,##0_);_(* \(#,##0\);_(* "-"??_);_(@_)</c:formatCode>
                <c:ptCount val="38"/>
                <c:pt idx="0">
                  <c:v>53242</c:v>
                </c:pt>
                <c:pt idx="1">
                  <c:v>51467</c:v>
                </c:pt>
                <c:pt idx="2">
                  <c:v>53989</c:v>
                </c:pt>
                <c:pt idx="3">
                  <c:v>47202</c:v>
                </c:pt>
                <c:pt idx="4">
                  <c:v>41089</c:v>
                </c:pt>
                <c:pt idx="5">
                  <c:v>37584</c:v>
                </c:pt>
                <c:pt idx="6">
                  <c:v>38960</c:v>
                </c:pt>
                <c:pt idx="7">
                  <c:v>38887</c:v>
                </c:pt>
                <c:pt idx="8">
                  <c:v>42647</c:v>
                </c:pt>
                <c:pt idx="9">
                  <c:v>39740</c:v>
                </c:pt>
                <c:pt idx="10">
                  <c:v>45033</c:v>
                </c:pt>
                <c:pt idx="11">
                  <c:v>44326</c:v>
                </c:pt>
                <c:pt idx="12">
                  <c:v>37684</c:v>
                </c:pt>
                <c:pt idx="13">
                  <c:v>38907</c:v>
                </c:pt>
                <c:pt idx="14">
                  <c:v>33733</c:v>
                </c:pt>
                <c:pt idx="15">
                  <c:v>35845</c:v>
                </c:pt>
                <c:pt idx="16">
                  <c:v>39122</c:v>
                </c:pt>
                <c:pt idx="17">
                  <c:v>38665</c:v>
                </c:pt>
                <c:pt idx="18">
                  <c:v>38630</c:v>
                </c:pt>
                <c:pt idx="19">
                  <c:v>37269</c:v>
                </c:pt>
                <c:pt idx="20">
                  <c:v>42077</c:v>
                </c:pt>
                <c:pt idx="21">
                  <c:v>39745</c:v>
                </c:pt>
                <c:pt idx="22">
                  <c:v>43618</c:v>
                </c:pt>
                <c:pt idx="23">
                  <c:v>42504</c:v>
                </c:pt>
                <c:pt idx="24">
                  <c:v>44894</c:v>
                </c:pt>
                <c:pt idx="25">
                  <c:v>43637</c:v>
                </c:pt>
                <c:pt idx="26">
                  <c:v>38872</c:v>
                </c:pt>
                <c:pt idx="27">
                  <c:v>44226</c:v>
                </c:pt>
                <c:pt idx="28">
                  <c:v>44433</c:v>
                </c:pt>
                <c:pt idx="29">
                  <c:v>48270</c:v>
                </c:pt>
                <c:pt idx="30">
                  <c:v>45897</c:v>
                </c:pt>
                <c:pt idx="31">
                  <c:v>44872</c:v>
                </c:pt>
                <c:pt idx="32">
                  <c:v>47056</c:v>
                </c:pt>
                <c:pt idx="33">
                  <c:v>47844</c:v>
                </c:pt>
                <c:pt idx="34">
                  <c:v>51228</c:v>
                </c:pt>
                <c:pt idx="35">
                  <c:v>47930</c:v>
                </c:pt>
                <c:pt idx="36">
                  <c:v>50137</c:v>
                </c:pt>
                <c:pt idx="37">
                  <c:v>46277</c:v>
                </c:pt>
              </c:numCache>
            </c:numRef>
          </c:val>
          <c:extLst>
            <c:ext xmlns:c16="http://schemas.microsoft.com/office/drawing/2014/chart" uri="{C3380CC4-5D6E-409C-BE32-E72D297353CC}">
              <c16:uniqueId val="{00000000-8216-48D7-BBC4-B43CA6D3DA20}"/>
            </c:ext>
          </c:extLst>
        </c:ser>
        <c:ser>
          <c:idx val="1"/>
          <c:order val="1"/>
          <c:tx>
            <c:strRef>
              <c:f>'PGE - Residential'!$C$5</c:f>
              <c:strCache>
                <c:ptCount val="1"/>
                <c:pt idx="0">
                  <c:v>60+ days</c:v>
                </c:pt>
              </c:strCache>
            </c:strRef>
          </c:tx>
          <c:spPr>
            <a:solidFill>
              <a:schemeClr val="accent2"/>
            </a:solidFill>
            <a:ln>
              <a:noFill/>
            </a:ln>
            <a:effectLst/>
          </c:spPr>
          <c:invertIfNegative val="0"/>
          <c:cat>
            <c:numRef>
              <c:f>'PGE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Residential'!$C$6:$C$43</c:f>
              <c:numCache>
                <c:formatCode>_(* #,##0_);_(* \(#,##0\);_(* "-"??_);_(@_)</c:formatCode>
                <c:ptCount val="38"/>
                <c:pt idx="0">
                  <c:v>16304</c:v>
                </c:pt>
                <c:pt idx="1">
                  <c:v>16018</c:v>
                </c:pt>
                <c:pt idx="2">
                  <c:v>20084</c:v>
                </c:pt>
                <c:pt idx="3">
                  <c:v>21596</c:v>
                </c:pt>
                <c:pt idx="4">
                  <c:v>20528</c:v>
                </c:pt>
                <c:pt idx="5">
                  <c:v>17596</c:v>
                </c:pt>
                <c:pt idx="6">
                  <c:v>14830</c:v>
                </c:pt>
                <c:pt idx="7">
                  <c:v>15033</c:v>
                </c:pt>
                <c:pt idx="8">
                  <c:v>14630</c:v>
                </c:pt>
                <c:pt idx="9">
                  <c:v>15056</c:v>
                </c:pt>
                <c:pt idx="10">
                  <c:v>15490</c:v>
                </c:pt>
                <c:pt idx="11">
                  <c:v>16741</c:v>
                </c:pt>
                <c:pt idx="12">
                  <c:v>12999</c:v>
                </c:pt>
                <c:pt idx="13">
                  <c:v>14847</c:v>
                </c:pt>
                <c:pt idx="14">
                  <c:v>11347</c:v>
                </c:pt>
                <c:pt idx="15">
                  <c:v>11248</c:v>
                </c:pt>
                <c:pt idx="16">
                  <c:v>12340</c:v>
                </c:pt>
                <c:pt idx="17">
                  <c:v>14247</c:v>
                </c:pt>
                <c:pt idx="18">
                  <c:v>14067</c:v>
                </c:pt>
                <c:pt idx="19">
                  <c:v>12353</c:v>
                </c:pt>
                <c:pt idx="20">
                  <c:v>13210</c:v>
                </c:pt>
                <c:pt idx="21">
                  <c:v>15108</c:v>
                </c:pt>
                <c:pt idx="22">
                  <c:v>14280</c:v>
                </c:pt>
                <c:pt idx="23">
                  <c:v>15893</c:v>
                </c:pt>
                <c:pt idx="24">
                  <c:v>15092</c:v>
                </c:pt>
                <c:pt idx="25">
                  <c:v>15485</c:v>
                </c:pt>
                <c:pt idx="26">
                  <c:v>11253</c:v>
                </c:pt>
                <c:pt idx="27">
                  <c:v>12381</c:v>
                </c:pt>
                <c:pt idx="28">
                  <c:v>13701</c:v>
                </c:pt>
                <c:pt idx="29">
                  <c:v>15423</c:v>
                </c:pt>
                <c:pt idx="30">
                  <c:v>16301</c:v>
                </c:pt>
                <c:pt idx="31">
                  <c:v>14148</c:v>
                </c:pt>
                <c:pt idx="32">
                  <c:v>14983</c:v>
                </c:pt>
                <c:pt idx="33">
                  <c:v>16111</c:v>
                </c:pt>
                <c:pt idx="34">
                  <c:v>16428</c:v>
                </c:pt>
                <c:pt idx="35">
                  <c:v>17746</c:v>
                </c:pt>
                <c:pt idx="36">
                  <c:v>14378</c:v>
                </c:pt>
                <c:pt idx="37">
                  <c:v>15661</c:v>
                </c:pt>
              </c:numCache>
            </c:numRef>
          </c:val>
          <c:extLst>
            <c:ext xmlns:c16="http://schemas.microsoft.com/office/drawing/2014/chart" uri="{C3380CC4-5D6E-409C-BE32-E72D297353CC}">
              <c16:uniqueId val="{00000001-8216-48D7-BBC4-B43CA6D3DA20}"/>
            </c:ext>
          </c:extLst>
        </c:ser>
        <c:ser>
          <c:idx val="2"/>
          <c:order val="2"/>
          <c:tx>
            <c:strRef>
              <c:f>'PGE - Residential'!$D$5</c:f>
              <c:strCache>
                <c:ptCount val="1"/>
                <c:pt idx="0">
                  <c:v>90+ days</c:v>
                </c:pt>
              </c:strCache>
            </c:strRef>
          </c:tx>
          <c:spPr>
            <a:solidFill>
              <a:schemeClr val="accent3"/>
            </a:solidFill>
            <a:ln>
              <a:noFill/>
            </a:ln>
            <a:effectLst/>
          </c:spPr>
          <c:invertIfNegative val="0"/>
          <c:cat>
            <c:numRef>
              <c:f>'PGE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Residential'!$D$6:$D$43</c:f>
              <c:numCache>
                <c:formatCode>_(* #,##0_);_(* \(#,##0\);_(* "-"??_);_(@_)</c:formatCode>
                <c:ptCount val="38"/>
                <c:pt idx="0">
                  <c:v>7752</c:v>
                </c:pt>
                <c:pt idx="1">
                  <c:v>6027</c:v>
                </c:pt>
                <c:pt idx="2">
                  <c:v>7427</c:v>
                </c:pt>
                <c:pt idx="3">
                  <c:v>16379</c:v>
                </c:pt>
                <c:pt idx="4">
                  <c:v>26598</c:v>
                </c:pt>
                <c:pt idx="5">
                  <c:v>31338</c:v>
                </c:pt>
                <c:pt idx="6">
                  <c:v>32346</c:v>
                </c:pt>
                <c:pt idx="7">
                  <c:v>30857</c:v>
                </c:pt>
                <c:pt idx="8">
                  <c:v>31635</c:v>
                </c:pt>
                <c:pt idx="9">
                  <c:v>30522</c:v>
                </c:pt>
                <c:pt idx="10">
                  <c:v>31754</c:v>
                </c:pt>
                <c:pt idx="11">
                  <c:v>33761</c:v>
                </c:pt>
                <c:pt idx="12">
                  <c:v>33305</c:v>
                </c:pt>
                <c:pt idx="13">
                  <c:v>33377</c:v>
                </c:pt>
                <c:pt idx="14">
                  <c:v>31743</c:v>
                </c:pt>
                <c:pt idx="15">
                  <c:v>27821</c:v>
                </c:pt>
                <c:pt idx="16">
                  <c:v>27318</c:v>
                </c:pt>
                <c:pt idx="17">
                  <c:v>27476</c:v>
                </c:pt>
                <c:pt idx="18">
                  <c:v>28280</c:v>
                </c:pt>
                <c:pt idx="19">
                  <c:v>24776</c:v>
                </c:pt>
                <c:pt idx="20">
                  <c:v>23429</c:v>
                </c:pt>
                <c:pt idx="21">
                  <c:v>20137</c:v>
                </c:pt>
                <c:pt idx="22">
                  <c:v>19508</c:v>
                </c:pt>
                <c:pt idx="23">
                  <c:v>18090</c:v>
                </c:pt>
                <c:pt idx="24">
                  <c:v>17198</c:v>
                </c:pt>
                <c:pt idx="25">
                  <c:v>16128</c:v>
                </c:pt>
                <c:pt idx="26">
                  <c:v>11648</c:v>
                </c:pt>
                <c:pt idx="27">
                  <c:v>9483</c:v>
                </c:pt>
                <c:pt idx="28">
                  <c:v>7887</c:v>
                </c:pt>
                <c:pt idx="29">
                  <c:v>8604</c:v>
                </c:pt>
                <c:pt idx="30">
                  <c:v>8634</c:v>
                </c:pt>
                <c:pt idx="31">
                  <c:v>8702</c:v>
                </c:pt>
                <c:pt idx="32">
                  <c:v>8686</c:v>
                </c:pt>
                <c:pt idx="33">
                  <c:v>8132</c:v>
                </c:pt>
                <c:pt idx="34">
                  <c:v>9400</c:v>
                </c:pt>
                <c:pt idx="35">
                  <c:v>10094</c:v>
                </c:pt>
                <c:pt idx="36">
                  <c:v>8810</c:v>
                </c:pt>
                <c:pt idx="37">
                  <c:v>7107</c:v>
                </c:pt>
              </c:numCache>
            </c:numRef>
          </c:val>
          <c:extLst>
            <c:ext xmlns:c16="http://schemas.microsoft.com/office/drawing/2014/chart" uri="{C3380CC4-5D6E-409C-BE32-E72D297353CC}">
              <c16:uniqueId val="{00000002-8216-48D7-BBC4-B43CA6D3DA20}"/>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Total Oregon IOU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'Oregon IOU Residential Arrears '!$B$46</c:f>
              <c:strCache>
                <c:ptCount val="1"/>
                <c:pt idx="0">
                  <c:v>30+ days</c:v>
                </c:pt>
              </c:strCache>
            </c:strRef>
          </c:tx>
          <c:spPr>
            <a:solidFill>
              <a:schemeClr val="accent1"/>
            </a:solidFill>
            <a:ln>
              <a:noFill/>
            </a:ln>
            <a:effectLst/>
          </c:spPr>
          <c:invertIfNegative val="0"/>
          <c:cat>
            <c:numRef>
              <c:f>'Oregon IOU Residential Arrears '!$A$47:$A$84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'!$B$47:$B$84</c:f>
              <c:numCache>
                <c:formatCode>_("$"* #,##0_);_("$"* \(#,##0\);_("$"* "-"??_);_(@_)</c:formatCode>
                <c:ptCount val="38"/>
                <c:pt idx="0">
                  <c:v>14999552.309999999</c:v>
                </c:pt>
                <c:pt idx="1">
                  <c:v>16930804.68</c:v>
                </c:pt>
                <c:pt idx="2">
                  <c:v>17347180.459999993</c:v>
                </c:pt>
                <c:pt idx="3">
                  <c:v>15918330.539999999</c:v>
                </c:pt>
                <c:pt idx="4">
                  <c:v>13635646.160000004</c:v>
                </c:pt>
                <c:pt idx="5">
                  <c:v>8143670.7599999998</c:v>
                </c:pt>
                <c:pt idx="6">
                  <c:v>6807663.4899999993</c:v>
                </c:pt>
                <c:pt idx="7">
                  <c:v>7043775.3700000001</c:v>
                </c:pt>
                <c:pt idx="8">
                  <c:v>7956477.379999999</c:v>
                </c:pt>
                <c:pt idx="9">
                  <c:v>7149177.0700000003</c:v>
                </c:pt>
                <c:pt idx="10">
                  <c:v>7497623.3099999996</c:v>
                </c:pt>
                <c:pt idx="11">
                  <c:v>16371314.190000001</c:v>
                </c:pt>
                <c:pt idx="12">
                  <c:v>13214270.68</c:v>
                </c:pt>
                <c:pt idx="13">
                  <c:v>16011404.930000002</c:v>
                </c:pt>
                <c:pt idx="14">
                  <c:v>14313409.109999999</c:v>
                </c:pt>
                <c:pt idx="15">
                  <c:v>15224391.09</c:v>
                </c:pt>
                <c:pt idx="16">
                  <c:v>13112466.939999998</c:v>
                </c:pt>
                <c:pt idx="17">
                  <c:v>8943344.8800000008</c:v>
                </c:pt>
                <c:pt idx="18">
                  <c:v>8703532.4499999993</c:v>
                </c:pt>
                <c:pt idx="19">
                  <c:v>7026542.7400000012</c:v>
                </c:pt>
                <c:pt idx="20">
                  <c:v>8888348.1999999993</c:v>
                </c:pt>
                <c:pt idx="21">
                  <c:v>7576302.4800000004</c:v>
                </c:pt>
                <c:pt idx="22">
                  <c:v>8405456.540000001</c:v>
                </c:pt>
                <c:pt idx="23">
                  <c:v>10513420.18</c:v>
                </c:pt>
                <c:pt idx="24">
                  <c:v>14579383.250000004</c:v>
                </c:pt>
                <c:pt idx="25">
                  <c:v>18831589.010000005</c:v>
                </c:pt>
                <c:pt idx="26">
                  <c:v>16842956.199999996</c:v>
                </c:pt>
                <c:pt idx="27">
                  <c:v>16549452.800000003</c:v>
                </c:pt>
                <c:pt idx="28">
                  <c:v>14072638.320000004</c:v>
                </c:pt>
                <c:pt idx="29">
                  <c:v>12680004.879999997</c:v>
                </c:pt>
                <c:pt idx="30">
                  <c:v>9934061.370000001</c:v>
                </c:pt>
                <c:pt idx="31">
                  <c:v>8212808.6100000031</c:v>
                </c:pt>
                <c:pt idx="32">
                  <c:v>8707013.8899999987</c:v>
                </c:pt>
                <c:pt idx="33">
                  <c:v>9101780.5599999987</c:v>
                </c:pt>
                <c:pt idx="34">
                  <c:v>8939007.2699999996</c:v>
                </c:pt>
                <c:pt idx="35">
                  <c:v>13531988.300000001</c:v>
                </c:pt>
                <c:pt idx="36">
                  <c:v>18567859.339999996</c:v>
                </c:pt>
                <c:pt idx="37">
                  <c:v>20532858.189999994</c:v>
                </c:pt>
              </c:numCache>
            </c:numRef>
          </c:val>
          <c:extLst>
            <c:ext xmlns:c16="http://schemas.microsoft.com/office/drawing/2014/chart" uri="{C3380CC4-5D6E-409C-BE32-E72D297353CC}">
              <c16:uniqueId val="{00000000-F0CC-4689-885A-3A610C2E3F65}"/>
            </c:ext>
          </c:extLst>
        </c:ser>
        <c:ser>
          <c:idx val="1"/>
          <c:order val="1"/>
          <c:tx>
            <c:strRef>
              <c:f>'Oregon IOU Residential Arrears '!$C$46</c:f>
              <c:strCache>
                <c:ptCount val="1"/>
                <c:pt idx="0">
                  <c:v>60+ days</c:v>
                </c:pt>
              </c:strCache>
            </c:strRef>
          </c:tx>
          <c:spPr>
            <a:solidFill>
              <a:schemeClr val="accent2"/>
            </a:solidFill>
            <a:ln>
              <a:noFill/>
            </a:ln>
            <a:effectLst/>
          </c:spPr>
          <c:invertIfNegative val="0"/>
          <c:cat>
            <c:numRef>
              <c:f>'Oregon IOU Residential Arrears '!$A$47:$A$84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'!$C$47:$C$84</c:f>
              <c:numCache>
                <c:formatCode>_("$"* #,##0_);_("$"* \(#,##0\);_("$"* "-"??_);_(@_)</c:formatCode>
                <c:ptCount val="38"/>
                <c:pt idx="0">
                  <c:v>8129105.1299999999</c:v>
                </c:pt>
                <c:pt idx="1">
                  <c:v>9608883.6600000001</c:v>
                </c:pt>
                <c:pt idx="2">
                  <c:v>12945947.109999999</c:v>
                </c:pt>
                <c:pt idx="3">
                  <c:v>14656978.149999999</c:v>
                </c:pt>
                <c:pt idx="4">
                  <c:v>14480206.66</c:v>
                </c:pt>
                <c:pt idx="5">
                  <c:v>10339556.26</c:v>
                </c:pt>
                <c:pt idx="6">
                  <c:v>6543664.7999999989</c:v>
                </c:pt>
                <c:pt idx="7">
                  <c:v>5937688.4000000013</c:v>
                </c:pt>
                <c:pt idx="8">
                  <c:v>6224781.4199999999</c:v>
                </c:pt>
                <c:pt idx="9">
                  <c:v>6636657.6699999999</c:v>
                </c:pt>
                <c:pt idx="10">
                  <c:v>6094228.8700000001</c:v>
                </c:pt>
                <c:pt idx="11">
                  <c:v>8704218.4100000001</c:v>
                </c:pt>
                <c:pt idx="12">
                  <c:v>8037108.2199999997</c:v>
                </c:pt>
                <c:pt idx="13">
                  <c:v>11106234.59</c:v>
                </c:pt>
                <c:pt idx="14">
                  <c:v>10974342.830000002</c:v>
                </c:pt>
                <c:pt idx="15">
                  <c:v>10543368.48</c:v>
                </c:pt>
                <c:pt idx="16">
                  <c:v>11746646.890000001</c:v>
                </c:pt>
                <c:pt idx="17">
                  <c:v>9612006.9999999944</c:v>
                </c:pt>
                <c:pt idx="18">
                  <c:v>7212772.0700000003</c:v>
                </c:pt>
                <c:pt idx="19">
                  <c:v>6868356.1499999994</c:v>
                </c:pt>
                <c:pt idx="20">
                  <c:v>6358329.2000000002</c:v>
                </c:pt>
                <c:pt idx="21">
                  <c:v>6903840.0299999993</c:v>
                </c:pt>
                <c:pt idx="22">
                  <c:v>5953820.6799999997</c:v>
                </c:pt>
                <c:pt idx="23">
                  <c:v>6850234.629999999</c:v>
                </c:pt>
                <c:pt idx="24">
                  <c:v>7984502.3099999996</c:v>
                </c:pt>
                <c:pt idx="25">
                  <c:v>10230930.469999999</c:v>
                </c:pt>
                <c:pt idx="26">
                  <c:v>10953380.34</c:v>
                </c:pt>
                <c:pt idx="27">
                  <c:v>11307328.460000003</c:v>
                </c:pt>
                <c:pt idx="28">
                  <c:v>10575575.799999997</c:v>
                </c:pt>
                <c:pt idx="29">
                  <c:v>9309011.7200000007</c:v>
                </c:pt>
                <c:pt idx="30">
                  <c:v>8573918.9299999997</c:v>
                </c:pt>
                <c:pt idx="31">
                  <c:v>6481031.9400000013</c:v>
                </c:pt>
                <c:pt idx="32">
                  <c:v>6849050.7800000021</c:v>
                </c:pt>
                <c:pt idx="33">
                  <c:v>7251245.3399999999</c:v>
                </c:pt>
                <c:pt idx="34">
                  <c:v>5977601.3900000006</c:v>
                </c:pt>
                <c:pt idx="35">
                  <c:v>6905091.0300000021</c:v>
                </c:pt>
                <c:pt idx="36">
                  <c:v>8991909.2500000019</c:v>
                </c:pt>
                <c:pt idx="37">
                  <c:v>11866651.07</c:v>
                </c:pt>
              </c:numCache>
            </c:numRef>
          </c:val>
          <c:extLst>
            <c:ext xmlns:c16="http://schemas.microsoft.com/office/drawing/2014/chart" uri="{C3380CC4-5D6E-409C-BE32-E72D297353CC}">
              <c16:uniqueId val="{00000001-F0CC-4689-885A-3A610C2E3F65}"/>
            </c:ext>
          </c:extLst>
        </c:ser>
        <c:ser>
          <c:idx val="2"/>
          <c:order val="2"/>
          <c:tx>
            <c:strRef>
              <c:f>'Oregon IOU Residential Arrears '!$D$46</c:f>
              <c:strCache>
                <c:ptCount val="1"/>
                <c:pt idx="0">
                  <c:v>90+ days</c:v>
                </c:pt>
              </c:strCache>
            </c:strRef>
          </c:tx>
          <c:spPr>
            <a:solidFill>
              <a:schemeClr val="accent3"/>
            </a:solidFill>
            <a:ln>
              <a:noFill/>
            </a:ln>
            <a:effectLst/>
          </c:spPr>
          <c:invertIfNegative val="0"/>
          <c:cat>
            <c:numRef>
              <c:f>'Oregon IOU Residential Arrears '!$A$47:$A$84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'!$D$47:$D$84</c:f>
              <c:numCache>
                <c:formatCode>_("$"* #,##0_);_("$"* \(#,##0\);_("$"* "-"??_);_(@_)</c:formatCode>
                <c:ptCount val="38"/>
                <c:pt idx="0">
                  <c:v>6760749.6800000006</c:v>
                </c:pt>
                <c:pt idx="1">
                  <c:v>6388004.8700000001</c:v>
                </c:pt>
                <c:pt idx="2">
                  <c:v>9217183.9199999999</c:v>
                </c:pt>
                <c:pt idx="3">
                  <c:v>18202643.150000002</c:v>
                </c:pt>
                <c:pt idx="4">
                  <c:v>30139370.359999999</c:v>
                </c:pt>
                <c:pt idx="5">
                  <c:v>36607516.530000009</c:v>
                </c:pt>
                <c:pt idx="6">
                  <c:v>40561852.840000004</c:v>
                </c:pt>
                <c:pt idx="7">
                  <c:v>41691741.280000009</c:v>
                </c:pt>
                <c:pt idx="8">
                  <c:v>44287595.159999996</c:v>
                </c:pt>
                <c:pt idx="9">
                  <c:v>45739306.850000001</c:v>
                </c:pt>
                <c:pt idx="10">
                  <c:v>48474848.409999996</c:v>
                </c:pt>
                <c:pt idx="11">
                  <c:v>45908006.229999997</c:v>
                </c:pt>
                <c:pt idx="12">
                  <c:v>55068671.43</c:v>
                </c:pt>
                <c:pt idx="13">
                  <c:v>63088549.710000001</c:v>
                </c:pt>
                <c:pt idx="14">
                  <c:v>66427453.00999999</c:v>
                </c:pt>
                <c:pt idx="15">
                  <c:v>67038804.290000007</c:v>
                </c:pt>
                <c:pt idx="16">
                  <c:v>69161118.38000001</c:v>
                </c:pt>
                <c:pt idx="17">
                  <c:v>70464497.390000001</c:v>
                </c:pt>
                <c:pt idx="18">
                  <c:v>68735117.979999989</c:v>
                </c:pt>
                <c:pt idx="19">
                  <c:v>60360404.249999993</c:v>
                </c:pt>
                <c:pt idx="20">
                  <c:v>56065102.579999998</c:v>
                </c:pt>
                <c:pt idx="21">
                  <c:v>47217260.639999993</c:v>
                </c:pt>
                <c:pt idx="22">
                  <c:v>43106689.969999999</c:v>
                </c:pt>
                <c:pt idx="23">
                  <c:v>38968877.750000007</c:v>
                </c:pt>
                <c:pt idx="24">
                  <c:v>37359295.519999996</c:v>
                </c:pt>
                <c:pt idx="25">
                  <c:v>35508913.880000003</c:v>
                </c:pt>
                <c:pt idx="26">
                  <c:v>35495037.860000007</c:v>
                </c:pt>
                <c:pt idx="27">
                  <c:v>35881294.340000004</c:v>
                </c:pt>
                <c:pt idx="28">
                  <c:v>35576534.390000001</c:v>
                </c:pt>
                <c:pt idx="29">
                  <c:v>35637289.619999997</c:v>
                </c:pt>
                <c:pt idx="30">
                  <c:v>35516020.819999993</c:v>
                </c:pt>
                <c:pt idx="31">
                  <c:v>34707437.920000002</c:v>
                </c:pt>
                <c:pt idx="32">
                  <c:v>35497084.140000001</c:v>
                </c:pt>
                <c:pt idx="33">
                  <c:v>32374097.640000001</c:v>
                </c:pt>
                <c:pt idx="34">
                  <c:v>30173986.170000002</c:v>
                </c:pt>
                <c:pt idx="35">
                  <c:v>29576466.559999999</c:v>
                </c:pt>
                <c:pt idx="36">
                  <c:v>27691178.500000004</c:v>
                </c:pt>
                <c:pt idx="37">
                  <c:v>25413417.400000002</c:v>
                </c:pt>
              </c:numCache>
            </c:numRef>
          </c:val>
          <c:extLst>
            <c:ext xmlns:c16="http://schemas.microsoft.com/office/drawing/2014/chart" uri="{C3380CC4-5D6E-409C-BE32-E72D297353CC}">
              <c16:uniqueId val="{00000002-F0CC-4689-885A-3A610C2E3F65}"/>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PGE</a:t>
            </a:r>
            <a:r>
              <a:rPr lang="en-US" baseline="0"/>
              <a:t> </a:t>
            </a:r>
            <a:r>
              <a:rPr lang="en-US"/>
              <a:t>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'PGE - Residential'!$B$46</c:f>
              <c:strCache>
                <c:ptCount val="1"/>
                <c:pt idx="0">
                  <c:v>30+ days</c:v>
                </c:pt>
              </c:strCache>
            </c:strRef>
          </c:tx>
          <c:spPr>
            <a:solidFill>
              <a:schemeClr val="accent1"/>
            </a:solidFill>
            <a:ln>
              <a:noFill/>
            </a:ln>
            <a:effectLst/>
          </c:spPr>
          <c:invertIfNegative val="0"/>
          <c:cat>
            <c:numRef>
              <c:f>'PGE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Residential'!$B$47:$B$84</c:f>
              <c:numCache>
                <c:formatCode>_("$"* #,##0_);_("$"* \(#,##0\);_("$"* "-"??_);_(@_)</c:formatCode>
                <c:ptCount val="38"/>
                <c:pt idx="0">
                  <c:v>5817118.8200000003</c:v>
                </c:pt>
                <c:pt idx="1">
                  <c:v>5475936.5199999996</c:v>
                </c:pt>
                <c:pt idx="2">
                  <c:v>6301409.1900000004</c:v>
                </c:pt>
                <c:pt idx="3">
                  <c:v>5289594.8</c:v>
                </c:pt>
                <c:pt idx="4">
                  <c:v>4240861.92</c:v>
                </c:pt>
                <c:pt idx="5">
                  <c:v>3124857.61</c:v>
                </c:pt>
                <c:pt idx="6">
                  <c:v>3239709.47</c:v>
                </c:pt>
                <c:pt idx="7">
                  <c:v>3268774.61</c:v>
                </c:pt>
                <c:pt idx="8">
                  <c:v>3928063.06</c:v>
                </c:pt>
                <c:pt idx="9">
                  <c:v>3486701.01</c:v>
                </c:pt>
                <c:pt idx="10">
                  <c:v>3851204.41</c:v>
                </c:pt>
                <c:pt idx="11">
                  <c:v>4436798</c:v>
                </c:pt>
                <c:pt idx="12">
                  <c:v>4313280</c:v>
                </c:pt>
                <c:pt idx="13">
                  <c:v>4642548</c:v>
                </c:pt>
                <c:pt idx="14">
                  <c:v>3857505.17</c:v>
                </c:pt>
                <c:pt idx="15">
                  <c:v>3860739.7100000009</c:v>
                </c:pt>
                <c:pt idx="16">
                  <c:v>3959215.3800000004</c:v>
                </c:pt>
                <c:pt idx="17">
                  <c:v>3508491.9400000018</c:v>
                </c:pt>
                <c:pt idx="18">
                  <c:v>3460643.42</c:v>
                </c:pt>
                <c:pt idx="19">
                  <c:v>3714327.9899999998</c:v>
                </c:pt>
                <c:pt idx="20">
                  <c:v>4562723.129999998</c:v>
                </c:pt>
                <c:pt idx="21">
                  <c:v>3838711.8800000008</c:v>
                </c:pt>
                <c:pt idx="22">
                  <c:v>4312954.54</c:v>
                </c:pt>
                <c:pt idx="23">
                  <c:v>4528630.4200000018</c:v>
                </c:pt>
                <c:pt idx="24">
                  <c:v>5701919.7600000026</c:v>
                </c:pt>
                <c:pt idx="25">
                  <c:v>6096347.700000002</c:v>
                </c:pt>
                <c:pt idx="26">
                  <c:v>4688417</c:v>
                </c:pt>
                <c:pt idx="27">
                  <c:v>5216062.1900000023</c:v>
                </c:pt>
                <c:pt idx="28">
                  <c:v>4729683.3000000045</c:v>
                </c:pt>
                <c:pt idx="29">
                  <c:v>5041672.3999999976</c:v>
                </c:pt>
                <c:pt idx="30">
                  <c:v>4319564.8400000008</c:v>
                </c:pt>
                <c:pt idx="31">
                  <c:v>4335150.8400000017</c:v>
                </c:pt>
                <c:pt idx="32">
                  <c:v>4999069.459999999</c:v>
                </c:pt>
                <c:pt idx="33">
                  <c:v>4781535.4299999978</c:v>
                </c:pt>
                <c:pt idx="34">
                  <c:v>4911622.0200000005</c:v>
                </c:pt>
                <c:pt idx="35">
                  <c:v>5288664.3500000006</c:v>
                </c:pt>
                <c:pt idx="36">
                  <c:v>6807439.5399999963</c:v>
                </c:pt>
                <c:pt idx="37">
                  <c:v>6486101.6399999987</c:v>
                </c:pt>
              </c:numCache>
            </c:numRef>
          </c:val>
          <c:extLst>
            <c:ext xmlns:c16="http://schemas.microsoft.com/office/drawing/2014/chart" uri="{C3380CC4-5D6E-409C-BE32-E72D297353CC}">
              <c16:uniqueId val="{00000000-2ABB-4E47-B8B4-699A2C1522F2}"/>
            </c:ext>
          </c:extLst>
        </c:ser>
        <c:ser>
          <c:idx val="1"/>
          <c:order val="1"/>
          <c:tx>
            <c:strRef>
              <c:f>'PGE - Residential'!$C$46</c:f>
              <c:strCache>
                <c:ptCount val="1"/>
                <c:pt idx="0">
                  <c:v>60+ days</c:v>
                </c:pt>
              </c:strCache>
            </c:strRef>
          </c:tx>
          <c:spPr>
            <a:solidFill>
              <a:schemeClr val="accent2"/>
            </a:solidFill>
            <a:ln>
              <a:noFill/>
            </a:ln>
            <a:effectLst/>
          </c:spPr>
          <c:invertIfNegative val="0"/>
          <c:cat>
            <c:numRef>
              <c:f>'PGE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Residential'!$C$47:$C$84</c:f>
              <c:numCache>
                <c:formatCode>_("$"* #,##0_);_("$"* \(#,##0\);_("$"* "-"??_);_(@_)</c:formatCode>
                <c:ptCount val="38"/>
                <c:pt idx="0">
                  <c:v>3831179.8</c:v>
                </c:pt>
                <c:pt idx="1">
                  <c:v>3809838.33</c:v>
                </c:pt>
                <c:pt idx="2">
                  <c:v>4701837.1100000003</c:v>
                </c:pt>
                <c:pt idx="3">
                  <c:v>5721816.9900000002</c:v>
                </c:pt>
                <c:pt idx="4">
                  <c:v>5185322.78</c:v>
                </c:pt>
                <c:pt idx="5">
                  <c:v>3592694.07</c:v>
                </c:pt>
                <c:pt idx="6">
                  <c:v>2593685.5699999998</c:v>
                </c:pt>
                <c:pt idx="7">
                  <c:v>2634793.71</c:v>
                </c:pt>
                <c:pt idx="8">
                  <c:v>2793681.96</c:v>
                </c:pt>
                <c:pt idx="9">
                  <c:v>2886857.46</c:v>
                </c:pt>
                <c:pt idx="10">
                  <c:v>2808617.23</c:v>
                </c:pt>
                <c:pt idx="11">
                  <c:v>3242752</c:v>
                </c:pt>
                <c:pt idx="12">
                  <c:v>3226964</c:v>
                </c:pt>
                <c:pt idx="13">
                  <c:v>3904261</c:v>
                </c:pt>
                <c:pt idx="14">
                  <c:v>3024401.8900000011</c:v>
                </c:pt>
                <c:pt idx="15">
                  <c:v>2734286.2100000004</c:v>
                </c:pt>
                <c:pt idx="16">
                  <c:v>2690413.7999999989</c:v>
                </c:pt>
                <c:pt idx="17">
                  <c:v>2829084.5899999989</c:v>
                </c:pt>
                <c:pt idx="18">
                  <c:v>2664418.87</c:v>
                </c:pt>
                <c:pt idx="19">
                  <c:v>2479337.31</c:v>
                </c:pt>
                <c:pt idx="20">
                  <c:v>2791883.07</c:v>
                </c:pt>
                <c:pt idx="21">
                  <c:v>3211095.1199999992</c:v>
                </c:pt>
                <c:pt idx="22">
                  <c:v>2859576.0900000003</c:v>
                </c:pt>
                <c:pt idx="23">
                  <c:v>3303766.4799999991</c:v>
                </c:pt>
                <c:pt idx="24">
                  <c:v>3775849.7100000004</c:v>
                </c:pt>
                <c:pt idx="25">
                  <c:v>4224471.7899999991</c:v>
                </c:pt>
                <c:pt idx="26">
                  <c:v>3012255</c:v>
                </c:pt>
                <c:pt idx="27">
                  <c:v>2962011.5000000005</c:v>
                </c:pt>
                <c:pt idx="28">
                  <c:v>2900565.1099999989</c:v>
                </c:pt>
                <c:pt idx="29">
                  <c:v>3166985.5000000014</c:v>
                </c:pt>
                <c:pt idx="30">
                  <c:v>3142895.899999999</c:v>
                </c:pt>
                <c:pt idx="31">
                  <c:v>2643075.67</c:v>
                </c:pt>
                <c:pt idx="32">
                  <c:v>2990136.790000001</c:v>
                </c:pt>
                <c:pt idx="33">
                  <c:v>3143722.5800000005</c:v>
                </c:pt>
                <c:pt idx="34">
                  <c:v>2895966.120000001</c:v>
                </c:pt>
                <c:pt idx="35">
                  <c:v>3448862.9900000012</c:v>
                </c:pt>
                <c:pt idx="36">
                  <c:v>3552299.9500000007</c:v>
                </c:pt>
                <c:pt idx="37">
                  <c:v>3907273.78</c:v>
                </c:pt>
              </c:numCache>
            </c:numRef>
          </c:val>
          <c:extLst>
            <c:ext xmlns:c16="http://schemas.microsoft.com/office/drawing/2014/chart" uri="{C3380CC4-5D6E-409C-BE32-E72D297353CC}">
              <c16:uniqueId val="{00000001-2ABB-4E47-B8B4-699A2C1522F2}"/>
            </c:ext>
          </c:extLst>
        </c:ser>
        <c:ser>
          <c:idx val="2"/>
          <c:order val="2"/>
          <c:tx>
            <c:strRef>
              <c:f>'PGE - Residential'!$D$46</c:f>
              <c:strCache>
                <c:ptCount val="1"/>
                <c:pt idx="0">
                  <c:v>90+ days</c:v>
                </c:pt>
              </c:strCache>
            </c:strRef>
          </c:tx>
          <c:spPr>
            <a:solidFill>
              <a:schemeClr val="accent3"/>
            </a:solidFill>
            <a:ln>
              <a:noFill/>
            </a:ln>
            <a:effectLst/>
          </c:spPr>
          <c:invertIfNegative val="0"/>
          <c:cat>
            <c:numRef>
              <c:f>'PGE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Residential'!$D$47:$D$84</c:f>
              <c:numCache>
                <c:formatCode>_("$"* #,##0_);_("$"* \(#,##0\);_("$"* "-"??_);_(@_)</c:formatCode>
                <c:ptCount val="38"/>
                <c:pt idx="0">
                  <c:v>2190658.5499999998</c:v>
                </c:pt>
                <c:pt idx="1">
                  <c:v>1887442.35</c:v>
                </c:pt>
                <c:pt idx="2">
                  <c:v>2505227</c:v>
                </c:pt>
                <c:pt idx="3">
                  <c:v>6525456.7199999997</c:v>
                </c:pt>
                <c:pt idx="4">
                  <c:v>13166529.58</c:v>
                </c:pt>
                <c:pt idx="5">
                  <c:v>16355175.6</c:v>
                </c:pt>
                <c:pt idx="6">
                  <c:v>18332091.23</c:v>
                </c:pt>
                <c:pt idx="7">
                  <c:v>18567942.07</c:v>
                </c:pt>
                <c:pt idx="8">
                  <c:v>20100842.170000002</c:v>
                </c:pt>
                <c:pt idx="9">
                  <c:v>20721526.530000001</c:v>
                </c:pt>
                <c:pt idx="10">
                  <c:v>22087379.859999999</c:v>
                </c:pt>
                <c:pt idx="11">
                  <c:v>24529487</c:v>
                </c:pt>
                <c:pt idx="12">
                  <c:v>27141111</c:v>
                </c:pt>
                <c:pt idx="13">
                  <c:v>29965089</c:v>
                </c:pt>
                <c:pt idx="14">
                  <c:v>30795650.779999997</c:v>
                </c:pt>
                <c:pt idx="15">
                  <c:v>29680063.72000001</c:v>
                </c:pt>
                <c:pt idx="16">
                  <c:v>29728327.730000008</c:v>
                </c:pt>
                <c:pt idx="17">
                  <c:v>29274822.670000006</c:v>
                </c:pt>
                <c:pt idx="18">
                  <c:v>27342507.789999999</c:v>
                </c:pt>
                <c:pt idx="19">
                  <c:v>21387806.969999988</c:v>
                </c:pt>
                <c:pt idx="20">
                  <c:v>18700618.629999999</c:v>
                </c:pt>
                <c:pt idx="21">
                  <c:v>13569756.589999994</c:v>
                </c:pt>
                <c:pt idx="22">
                  <c:v>11234711.92</c:v>
                </c:pt>
                <c:pt idx="23">
                  <c:v>9335662.4500000011</c:v>
                </c:pt>
                <c:pt idx="24">
                  <c:v>9117381.8900000025</c:v>
                </c:pt>
                <c:pt idx="25">
                  <c:v>8860087.1900000013</c:v>
                </c:pt>
                <c:pt idx="26">
                  <c:v>6206469</c:v>
                </c:pt>
                <c:pt idx="27">
                  <c:v>4851121.6899999995</c:v>
                </c:pt>
                <c:pt idx="28">
                  <c:v>3564579.1</c:v>
                </c:pt>
                <c:pt idx="29">
                  <c:v>3425632.9000000004</c:v>
                </c:pt>
                <c:pt idx="30">
                  <c:v>3120915.7499999981</c:v>
                </c:pt>
                <c:pt idx="31">
                  <c:v>2807307.15</c:v>
                </c:pt>
                <c:pt idx="32">
                  <c:v>2692050.8699999987</c:v>
                </c:pt>
                <c:pt idx="33">
                  <c:v>2483952.8799999994</c:v>
                </c:pt>
                <c:pt idx="34">
                  <c:v>2617150.6</c:v>
                </c:pt>
                <c:pt idx="35">
                  <c:v>2694728.2700000005</c:v>
                </c:pt>
                <c:pt idx="36">
                  <c:v>2696288.7700000014</c:v>
                </c:pt>
                <c:pt idx="37">
                  <c:v>2480960.2400000007</c:v>
                </c:pt>
              </c:numCache>
            </c:numRef>
          </c:val>
          <c:extLst>
            <c:ext xmlns:c16="http://schemas.microsoft.com/office/drawing/2014/chart" uri="{C3380CC4-5D6E-409C-BE32-E72D297353CC}">
              <c16:uniqueId val="{00000002-2ABB-4E47-B8B4-699A2C1522F2}"/>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PGE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'PGE - Residential'!$B$87</c:f>
              <c:strCache>
                <c:ptCount val="1"/>
                <c:pt idx="0">
                  <c:v>Average Arrears Balance</c:v>
                </c:pt>
              </c:strCache>
            </c:strRef>
          </c:tx>
          <c:spPr>
            <a:solidFill>
              <a:schemeClr val="accent1"/>
            </a:solidFill>
            <a:ln>
              <a:noFill/>
            </a:ln>
            <a:effectLst/>
          </c:spPr>
          <c:invertIfNegative val="0"/>
          <c:cat>
            <c:numRef>
              <c:f>'PGE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Residential'!$B$88:$B$125</c:f>
              <c:numCache>
                <c:formatCode>_(* #,##0_);_(* \(#,##0\);_(* "-"??_);_(@_)</c:formatCode>
                <c:ptCount val="38"/>
                <c:pt idx="0">
                  <c:v>153.15994165437658</c:v>
                </c:pt>
                <c:pt idx="1">
                  <c:v>151.99174556534987</c:v>
                </c:pt>
                <c:pt idx="2">
                  <c:v>165.74813865030677</c:v>
                </c:pt>
                <c:pt idx="3">
                  <c:v>205.8873699472862</c:v>
                </c:pt>
                <c:pt idx="4">
                  <c:v>256.10966706342458</c:v>
                </c:pt>
                <c:pt idx="5">
                  <c:v>266.68123719919555</c:v>
                </c:pt>
                <c:pt idx="6">
                  <c:v>280.55036535246586</c:v>
                </c:pt>
                <c:pt idx="7">
                  <c:v>288.65742347570688</c:v>
                </c:pt>
                <c:pt idx="8">
                  <c:v>301.67567021324459</c:v>
                </c:pt>
                <c:pt idx="9">
                  <c:v>317.57759206732459</c:v>
                </c:pt>
                <c:pt idx="10">
                  <c:v>311.53160050716866</c:v>
                </c:pt>
                <c:pt idx="11">
                  <c:v>339.65745349474838</c:v>
                </c:pt>
                <c:pt idx="12">
                  <c:v>412.9322641329714</c:v>
                </c:pt>
                <c:pt idx="13">
                  <c:v>441.99995409211419</c:v>
                </c:pt>
                <c:pt idx="14">
                  <c:v>490.4463225856839</c:v>
                </c:pt>
                <c:pt idx="15">
                  <c:v>484.22310435966597</c:v>
                </c:pt>
                <c:pt idx="16">
                  <c:v>461.76639895912683</c:v>
                </c:pt>
                <c:pt idx="17">
                  <c:v>443.0064089167538</c:v>
                </c:pt>
                <c:pt idx="18">
                  <c:v>413.2972335354483</c:v>
                </c:pt>
                <c:pt idx="19">
                  <c:v>370.72867913115931</c:v>
                </c:pt>
                <c:pt idx="20">
                  <c:v>331.00290703287766</c:v>
                </c:pt>
                <c:pt idx="21">
                  <c:v>274.9641764235231</c:v>
                </c:pt>
                <c:pt idx="22">
                  <c:v>237.80123698421312</c:v>
                </c:pt>
                <c:pt idx="23">
                  <c:v>224.45721952750142</c:v>
                </c:pt>
                <c:pt idx="24">
                  <c:v>240.91976782752911</c:v>
                </c:pt>
                <c:pt idx="25">
                  <c:v>254.8957698338871</c:v>
                </c:pt>
                <c:pt idx="26">
                  <c:v>225.13300309196575</c:v>
                </c:pt>
                <c:pt idx="27">
                  <c:v>197.14321954909974</c:v>
                </c:pt>
                <c:pt idx="28">
                  <c:v>169.56464624892084</c:v>
                </c:pt>
                <c:pt idx="29">
                  <c:v>160.92356252679917</c:v>
                </c:pt>
                <c:pt idx="30">
                  <c:v>149.41518649762816</c:v>
                </c:pt>
                <c:pt idx="31">
                  <c:v>144.49563893564871</c:v>
                </c:pt>
                <c:pt idx="32">
                  <c:v>151.02519787910921</c:v>
                </c:pt>
                <c:pt idx="33">
                  <c:v>144.39789268522753</c:v>
                </c:pt>
                <c:pt idx="34">
                  <c:v>135.28782625622927</c:v>
                </c:pt>
                <c:pt idx="35">
                  <c:v>150.88102956315169</c:v>
                </c:pt>
                <c:pt idx="36">
                  <c:v>178.05698274803953</c:v>
                </c:pt>
                <c:pt idx="37">
                  <c:v>186.46296849880511</c:v>
                </c:pt>
              </c:numCache>
            </c:numRef>
          </c:val>
          <c:extLst>
            <c:ext xmlns:c16="http://schemas.microsoft.com/office/drawing/2014/chart" uri="{C3380CC4-5D6E-409C-BE32-E72D297353CC}">
              <c16:uniqueId val="{00000000-5660-4182-96EC-51CB45D2848E}"/>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PGE Small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'PGE - Commercial'!$B$5</c:f>
              <c:strCache>
                <c:ptCount val="1"/>
                <c:pt idx="0">
                  <c:v>30+ days</c:v>
                </c:pt>
              </c:strCache>
            </c:strRef>
          </c:tx>
          <c:spPr>
            <a:solidFill>
              <a:schemeClr val="accent1"/>
            </a:solidFill>
            <a:ln>
              <a:noFill/>
            </a:ln>
            <a:effectLst/>
          </c:spPr>
          <c:invertIfNegative val="0"/>
          <c:cat>
            <c:numRef>
              <c:f>'PGE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Commercial'!$B$6:$B$43</c:f>
              <c:numCache>
                <c:formatCode>_(* #,##0_);_(* \(#,##0\);_(* "-"??_);_(@_)</c:formatCode>
                <c:ptCount val="38"/>
                <c:pt idx="0">
                  <c:v>3078</c:v>
                </c:pt>
                <c:pt idx="1">
                  <c:v>3125</c:v>
                </c:pt>
                <c:pt idx="2">
                  <c:v>3582</c:v>
                </c:pt>
                <c:pt idx="3">
                  <c:v>4758</c:v>
                </c:pt>
                <c:pt idx="4">
                  <c:v>3653</c:v>
                </c:pt>
                <c:pt idx="5">
                  <c:v>2998</c:v>
                </c:pt>
                <c:pt idx="6">
                  <c:v>3801</c:v>
                </c:pt>
                <c:pt idx="7">
                  <c:v>4265</c:v>
                </c:pt>
                <c:pt idx="8">
                  <c:v>3958</c:v>
                </c:pt>
                <c:pt idx="9">
                  <c:v>3841</c:v>
                </c:pt>
                <c:pt idx="10">
                  <c:v>4738</c:v>
                </c:pt>
                <c:pt idx="11">
                  <c:v>5087</c:v>
                </c:pt>
                <c:pt idx="12">
                  <c:v>4289</c:v>
                </c:pt>
                <c:pt idx="13">
                  <c:v>4883</c:v>
                </c:pt>
                <c:pt idx="14">
                  <c:v>4741</c:v>
                </c:pt>
                <c:pt idx="15">
                  <c:v>3621</c:v>
                </c:pt>
                <c:pt idx="16">
                  <c:v>3468</c:v>
                </c:pt>
                <c:pt idx="17">
                  <c:v>4077</c:v>
                </c:pt>
                <c:pt idx="18">
                  <c:v>3694</c:v>
                </c:pt>
                <c:pt idx="19">
                  <c:v>3377</c:v>
                </c:pt>
                <c:pt idx="20">
                  <c:v>3639</c:v>
                </c:pt>
                <c:pt idx="21">
                  <c:v>3628</c:v>
                </c:pt>
                <c:pt idx="22">
                  <c:v>5129</c:v>
                </c:pt>
                <c:pt idx="23">
                  <c:v>3764</c:v>
                </c:pt>
                <c:pt idx="24">
                  <c:v>4378</c:v>
                </c:pt>
                <c:pt idx="25">
                  <c:v>3832</c:v>
                </c:pt>
                <c:pt idx="26">
                  <c:v>3697</c:v>
                </c:pt>
                <c:pt idx="27">
                  <c:v>3218</c:v>
                </c:pt>
                <c:pt idx="28">
                  <c:v>3452</c:v>
                </c:pt>
                <c:pt idx="29">
                  <c:v>5395</c:v>
                </c:pt>
                <c:pt idx="30">
                  <c:v>4495</c:v>
                </c:pt>
                <c:pt idx="31">
                  <c:v>4698</c:v>
                </c:pt>
                <c:pt idx="32">
                  <c:v>3782</c:v>
                </c:pt>
                <c:pt idx="33">
                  <c:v>4835</c:v>
                </c:pt>
                <c:pt idx="34">
                  <c:v>4546</c:v>
                </c:pt>
                <c:pt idx="35">
                  <c:v>3901</c:v>
                </c:pt>
                <c:pt idx="36">
                  <c:v>5129</c:v>
                </c:pt>
                <c:pt idx="37">
                  <c:v>4022</c:v>
                </c:pt>
              </c:numCache>
            </c:numRef>
          </c:val>
          <c:extLst>
            <c:ext xmlns:c16="http://schemas.microsoft.com/office/drawing/2014/chart" uri="{C3380CC4-5D6E-409C-BE32-E72D297353CC}">
              <c16:uniqueId val="{00000000-87EE-4322-B362-859E9DC7B64A}"/>
            </c:ext>
          </c:extLst>
        </c:ser>
        <c:ser>
          <c:idx val="1"/>
          <c:order val="1"/>
          <c:tx>
            <c:strRef>
              <c:f>'PGE - Commercial'!$C$5</c:f>
              <c:strCache>
                <c:ptCount val="1"/>
                <c:pt idx="0">
                  <c:v>60+ days</c:v>
                </c:pt>
              </c:strCache>
            </c:strRef>
          </c:tx>
          <c:spPr>
            <a:solidFill>
              <a:schemeClr val="accent2"/>
            </a:solidFill>
            <a:ln>
              <a:noFill/>
            </a:ln>
            <a:effectLst/>
          </c:spPr>
          <c:invertIfNegative val="0"/>
          <c:cat>
            <c:numRef>
              <c:f>'PGE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Commercial'!$C$6:$C$43</c:f>
              <c:numCache>
                <c:formatCode>_(* #,##0_);_(* \(#,##0\);_(* "-"??_);_(@_)</c:formatCode>
                <c:ptCount val="38"/>
                <c:pt idx="0">
                  <c:v>927</c:v>
                </c:pt>
                <c:pt idx="1">
                  <c:v>930</c:v>
                </c:pt>
                <c:pt idx="2">
                  <c:v>1026</c:v>
                </c:pt>
                <c:pt idx="3">
                  <c:v>1514</c:v>
                </c:pt>
                <c:pt idx="4">
                  <c:v>1797</c:v>
                </c:pt>
                <c:pt idx="5">
                  <c:v>1270</c:v>
                </c:pt>
                <c:pt idx="6">
                  <c:v>908</c:v>
                </c:pt>
                <c:pt idx="7">
                  <c:v>958</c:v>
                </c:pt>
                <c:pt idx="8">
                  <c:v>1636</c:v>
                </c:pt>
                <c:pt idx="9">
                  <c:v>1007</c:v>
                </c:pt>
                <c:pt idx="10">
                  <c:v>1516</c:v>
                </c:pt>
                <c:pt idx="11">
                  <c:v>1149</c:v>
                </c:pt>
                <c:pt idx="12">
                  <c:v>1202</c:v>
                </c:pt>
                <c:pt idx="13">
                  <c:v>1143</c:v>
                </c:pt>
                <c:pt idx="14">
                  <c:v>1035</c:v>
                </c:pt>
                <c:pt idx="15">
                  <c:v>1539</c:v>
                </c:pt>
                <c:pt idx="16">
                  <c:v>917</c:v>
                </c:pt>
                <c:pt idx="17">
                  <c:v>1040</c:v>
                </c:pt>
                <c:pt idx="18">
                  <c:v>1025</c:v>
                </c:pt>
                <c:pt idx="19">
                  <c:v>989</c:v>
                </c:pt>
                <c:pt idx="20">
                  <c:v>980</c:v>
                </c:pt>
                <c:pt idx="21">
                  <c:v>959</c:v>
                </c:pt>
                <c:pt idx="22">
                  <c:v>1066</c:v>
                </c:pt>
                <c:pt idx="23">
                  <c:v>1439</c:v>
                </c:pt>
                <c:pt idx="24">
                  <c:v>913</c:v>
                </c:pt>
                <c:pt idx="25">
                  <c:v>1028</c:v>
                </c:pt>
                <c:pt idx="26">
                  <c:v>856</c:v>
                </c:pt>
                <c:pt idx="27">
                  <c:v>908</c:v>
                </c:pt>
                <c:pt idx="28">
                  <c:v>940</c:v>
                </c:pt>
                <c:pt idx="29">
                  <c:v>1486</c:v>
                </c:pt>
                <c:pt idx="30">
                  <c:v>1219</c:v>
                </c:pt>
                <c:pt idx="31">
                  <c:v>954</c:v>
                </c:pt>
                <c:pt idx="32">
                  <c:v>1001</c:v>
                </c:pt>
                <c:pt idx="33">
                  <c:v>1067</c:v>
                </c:pt>
                <c:pt idx="34">
                  <c:v>1405</c:v>
                </c:pt>
                <c:pt idx="35">
                  <c:v>1253</c:v>
                </c:pt>
                <c:pt idx="36">
                  <c:v>984</c:v>
                </c:pt>
                <c:pt idx="37">
                  <c:v>1468</c:v>
                </c:pt>
              </c:numCache>
            </c:numRef>
          </c:val>
          <c:extLst>
            <c:ext xmlns:c16="http://schemas.microsoft.com/office/drawing/2014/chart" uri="{C3380CC4-5D6E-409C-BE32-E72D297353CC}">
              <c16:uniqueId val="{00000001-87EE-4322-B362-859E9DC7B64A}"/>
            </c:ext>
          </c:extLst>
        </c:ser>
        <c:ser>
          <c:idx val="2"/>
          <c:order val="2"/>
          <c:tx>
            <c:strRef>
              <c:f>'PGE - Commercial'!$D$5</c:f>
              <c:strCache>
                <c:ptCount val="1"/>
                <c:pt idx="0">
                  <c:v>90+ days</c:v>
                </c:pt>
              </c:strCache>
            </c:strRef>
          </c:tx>
          <c:spPr>
            <a:solidFill>
              <a:schemeClr val="accent3"/>
            </a:solidFill>
            <a:ln>
              <a:noFill/>
            </a:ln>
            <a:effectLst/>
          </c:spPr>
          <c:invertIfNegative val="0"/>
          <c:cat>
            <c:numRef>
              <c:f>'PGE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Commercial'!$D$6:$D$43</c:f>
              <c:numCache>
                <c:formatCode>_(* #,##0_);_(* \(#,##0\);_(* "-"??_);_(@_)</c:formatCode>
                <c:ptCount val="38"/>
                <c:pt idx="0">
                  <c:v>1125</c:v>
                </c:pt>
                <c:pt idx="1">
                  <c:v>1064</c:v>
                </c:pt>
                <c:pt idx="2">
                  <c:v>1234</c:v>
                </c:pt>
                <c:pt idx="3">
                  <c:v>1621</c:v>
                </c:pt>
                <c:pt idx="4">
                  <c:v>2237</c:v>
                </c:pt>
                <c:pt idx="5">
                  <c:v>2502</c:v>
                </c:pt>
                <c:pt idx="6">
                  <c:v>2394</c:v>
                </c:pt>
                <c:pt idx="7">
                  <c:v>2181</c:v>
                </c:pt>
                <c:pt idx="8">
                  <c:v>2216</c:v>
                </c:pt>
                <c:pt idx="9">
                  <c:v>2720</c:v>
                </c:pt>
                <c:pt idx="10">
                  <c:v>2342</c:v>
                </c:pt>
                <c:pt idx="11">
                  <c:v>1774</c:v>
                </c:pt>
                <c:pt idx="12">
                  <c:v>1560</c:v>
                </c:pt>
                <c:pt idx="13">
                  <c:v>1474</c:v>
                </c:pt>
                <c:pt idx="14">
                  <c:v>1341</c:v>
                </c:pt>
                <c:pt idx="15">
                  <c:v>1055</c:v>
                </c:pt>
                <c:pt idx="16">
                  <c:v>1038</c:v>
                </c:pt>
                <c:pt idx="17">
                  <c:v>974</c:v>
                </c:pt>
                <c:pt idx="18">
                  <c:v>998</c:v>
                </c:pt>
                <c:pt idx="19">
                  <c:v>1006</c:v>
                </c:pt>
                <c:pt idx="20">
                  <c:v>996</c:v>
                </c:pt>
                <c:pt idx="21">
                  <c:v>968</c:v>
                </c:pt>
                <c:pt idx="22">
                  <c:v>1102</c:v>
                </c:pt>
                <c:pt idx="23">
                  <c:v>1185</c:v>
                </c:pt>
                <c:pt idx="24">
                  <c:v>1511</c:v>
                </c:pt>
                <c:pt idx="25">
                  <c:v>1011</c:v>
                </c:pt>
                <c:pt idx="26">
                  <c:v>979</c:v>
                </c:pt>
                <c:pt idx="27">
                  <c:v>1255</c:v>
                </c:pt>
                <c:pt idx="28">
                  <c:v>1229</c:v>
                </c:pt>
                <c:pt idx="29">
                  <c:v>1021</c:v>
                </c:pt>
                <c:pt idx="30">
                  <c:v>1026</c:v>
                </c:pt>
                <c:pt idx="31">
                  <c:v>1100</c:v>
                </c:pt>
                <c:pt idx="32">
                  <c:v>1128</c:v>
                </c:pt>
                <c:pt idx="33">
                  <c:v>1166</c:v>
                </c:pt>
                <c:pt idx="34">
                  <c:v>1259</c:v>
                </c:pt>
                <c:pt idx="35">
                  <c:v>1311</c:v>
                </c:pt>
                <c:pt idx="36">
                  <c:v>1345</c:v>
                </c:pt>
                <c:pt idx="37">
                  <c:v>1246</c:v>
                </c:pt>
              </c:numCache>
            </c:numRef>
          </c:val>
          <c:extLst>
            <c:ext xmlns:c16="http://schemas.microsoft.com/office/drawing/2014/chart" uri="{C3380CC4-5D6E-409C-BE32-E72D297353CC}">
              <c16:uniqueId val="{00000002-87EE-4322-B362-859E9DC7B64A}"/>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PGE</a:t>
            </a:r>
            <a:r>
              <a:rPr lang="en-US" baseline="0"/>
              <a:t> Small Commercial</a:t>
            </a:r>
            <a:r>
              <a:rPr lang="en-US"/>
              <a:t> Arrears Balance</a:t>
            </a:r>
          </a:p>
        </c:rich>
      </c:tx>
      <c:layout>
        <c:manualLayout>
          <c:xMode val="edge"/>
          <c:yMode val="edge"/>
          <c:x val="0.39056617500277252"/>
          <c:y val="2.20125786163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'PGE - Commercial'!$B$46</c:f>
              <c:strCache>
                <c:ptCount val="1"/>
                <c:pt idx="0">
                  <c:v>30+ days</c:v>
                </c:pt>
              </c:strCache>
            </c:strRef>
          </c:tx>
          <c:spPr>
            <a:solidFill>
              <a:schemeClr val="accent1"/>
            </a:solidFill>
            <a:ln>
              <a:noFill/>
            </a:ln>
            <a:effectLst/>
          </c:spPr>
          <c:invertIfNegative val="0"/>
          <c:cat>
            <c:numRef>
              <c:f>'PGE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Commercial'!$B$47:$B$84</c:f>
              <c:numCache>
                <c:formatCode>_("$"* #,##0_);_("$"* \(#,##0\);_("$"* "-"??_);_(@_)</c:formatCode>
                <c:ptCount val="38"/>
                <c:pt idx="0">
                  <c:v>789189.2</c:v>
                </c:pt>
                <c:pt idx="1">
                  <c:v>773715.91</c:v>
                </c:pt>
                <c:pt idx="2">
                  <c:v>1130306.6100000001</c:v>
                </c:pt>
                <c:pt idx="3">
                  <c:v>1686791.51</c:v>
                </c:pt>
                <c:pt idx="4">
                  <c:v>1116815.28</c:v>
                </c:pt>
                <c:pt idx="5">
                  <c:v>710172.13</c:v>
                </c:pt>
                <c:pt idx="6">
                  <c:v>1048528.21</c:v>
                </c:pt>
                <c:pt idx="7">
                  <c:v>1199488.8799999999</c:v>
                </c:pt>
                <c:pt idx="8">
                  <c:v>1043006.61</c:v>
                </c:pt>
                <c:pt idx="9">
                  <c:v>962341.79</c:v>
                </c:pt>
                <c:pt idx="10">
                  <c:v>1236947.1499999999</c:v>
                </c:pt>
                <c:pt idx="11">
                  <c:v>1402910</c:v>
                </c:pt>
                <c:pt idx="12">
                  <c:v>1097469</c:v>
                </c:pt>
                <c:pt idx="13">
                  <c:v>1539290</c:v>
                </c:pt>
                <c:pt idx="14">
                  <c:v>1289411.49</c:v>
                </c:pt>
                <c:pt idx="15">
                  <c:v>945715.7300000001</c:v>
                </c:pt>
                <c:pt idx="16">
                  <c:v>621773.02000000037</c:v>
                </c:pt>
                <c:pt idx="17">
                  <c:v>1008647.0999999997</c:v>
                </c:pt>
                <c:pt idx="18">
                  <c:v>1033288.6099999996</c:v>
                </c:pt>
                <c:pt idx="19">
                  <c:v>870632.99999999988</c:v>
                </c:pt>
                <c:pt idx="20">
                  <c:v>1140329.6599999999</c:v>
                </c:pt>
                <c:pt idx="21">
                  <c:v>1030046.6500000003</c:v>
                </c:pt>
                <c:pt idx="22">
                  <c:v>1804916.9600000007</c:v>
                </c:pt>
                <c:pt idx="23">
                  <c:v>1004240.0400000003</c:v>
                </c:pt>
                <c:pt idx="24">
                  <c:v>1421074.6299999992</c:v>
                </c:pt>
                <c:pt idx="25">
                  <c:v>1251455.4999999998</c:v>
                </c:pt>
                <c:pt idx="26">
                  <c:v>1116391</c:v>
                </c:pt>
                <c:pt idx="27">
                  <c:v>1010010.1699999999</c:v>
                </c:pt>
                <c:pt idx="28">
                  <c:v>1134880.7799999998</c:v>
                </c:pt>
                <c:pt idx="29">
                  <c:v>1883703.7100000004</c:v>
                </c:pt>
                <c:pt idx="30">
                  <c:v>1370646.2100000011</c:v>
                </c:pt>
                <c:pt idx="31">
                  <c:v>1272284.08</c:v>
                </c:pt>
                <c:pt idx="32">
                  <c:v>1058273.97</c:v>
                </c:pt>
                <c:pt idx="33">
                  <c:v>1349458.5299999993</c:v>
                </c:pt>
                <c:pt idx="34">
                  <c:v>1379622.34</c:v>
                </c:pt>
                <c:pt idx="35">
                  <c:v>1173854.7200000004</c:v>
                </c:pt>
                <c:pt idx="36">
                  <c:v>1505231.7799999993</c:v>
                </c:pt>
                <c:pt idx="37">
                  <c:v>1173055.8300000005</c:v>
                </c:pt>
              </c:numCache>
            </c:numRef>
          </c:val>
          <c:extLst>
            <c:ext xmlns:c16="http://schemas.microsoft.com/office/drawing/2014/chart" uri="{C3380CC4-5D6E-409C-BE32-E72D297353CC}">
              <c16:uniqueId val="{00000000-F469-4B70-B3A4-3C339E2B74B2}"/>
            </c:ext>
          </c:extLst>
        </c:ser>
        <c:ser>
          <c:idx val="1"/>
          <c:order val="1"/>
          <c:tx>
            <c:strRef>
              <c:f>'PGE - Commercial'!$C$46</c:f>
              <c:strCache>
                <c:ptCount val="1"/>
                <c:pt idx="0">
                  <c:v>60+ days</c:v>
                </c:pt>
              </c:strCache>
            </c:strRef>
          </c:tx>
          <c:spPr>
            <a:solidFill>
              <a:schemeClr val="accent2"/>
            </a:solidFill>
            <a:ln>
              <a:noFill/>
            </a:ln>
            <a:effectLst/>
          </c:spPr>
          <c:invertIfNegative val="0"/>
          <c:cat>
            <c:numRef>
              <c:f>'PGE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Commercial'!$C$47:$C$84</c:f>
              <c:numCache>
                <c:formatCode>_("$"* #,##0_);_("$"* \(#,##0\);_("$"* "-"??_);_(@_)</c:formatCode>
                <c:ptCount val="38"/>
                <c:pt idx="0">
                  <c:v>351817.45</c:v>
                </c:pt>
                <c:pt idx="1">
                  <c:v>343558.55</c:v>
                </c:pt>
                <c:pt idx="2">
                  <c:v>484375.89</c:v>
                </c:pt>
                <c:pt idx="3">
                  <c:v>1080602.72</c:v>
                </c:pt>
                <c:pt idx="4">
                  <c:v>1134690.44</c:v>
                </c:pt>
                <c:pt idx="5">
                  <c:v>698359.66</c:v>
                </c:pt>
                <c:pt idx="6">
                  <c:v>483294.73</c:v>
                </c:pt>
                <c:pt idx="7">
                  <c:v>452637.48</c:v>
                </c:pt>
                <c:pt idx="8">
                  <c:v>778720.68</c:v>
                </c:pt>
                <c:pt idx="9">
                  <c:v>604844.30000000005</c:v>
                </c:pt>
                <c:pt idx="10">
                  <c:v>612132.9</c:v>
                </c:pt>
                <c:pt idx="11">
                  <c:v>554716</c:v>
                </c:pt>
                <c:pt idx="12">
                  <c:v>575768</c:v>
                </c:pt>
                <c:pt idx="13">
                  <c:v>650225</c:v>
                </c:pt>
                <c:pt idx="14">
                  <c:v>553905.24999999988</c:v>
                </c:pt>
                <c:pt idx="15">
                  <c:v>573593.71000000008</c:v>
                </c:pt>
                <c:pt idx="16">
                  <c:v>333951.13000000012</c:v>
                </c:pt>
                <c:pt idx="17">
                  <c:v>343744.29000000004</c:v>
                </c:pt>
                <c:pt idx="18">
                  <c:v>548935.6599999998</c:v>
                </c:pt>
                <c:pt idx="19">
                  <c:v>552385.85000000009</c:v>
                </c:pt>
                <c:pt idx="20">
                  <c:v>488536.47000000003</c:v>
                </c:pt>
                <c:pt idx="21">
                  <c:v>418211.43999999989</c:v>
                </c:pt>
                <c:pt idx="22">
                  <c:v>602511.76</c:v>
                </c:pt>
                <c:pt idx="23">
                  <c:v>610640.45999999973</c:v>
                </c:pt>
                <c:pt idx="24">
                  <c:v>523502.75000000006</c:v>
                </c:pt>
                <c:pt idx="25">
                  <c:v>492638.70000000007</c:v>
                </c:pt>
                <c:pt idx="26">
                  <c:v>360517</c:v>
                </c:pt>
                <c:pt idx="27">
                  <c:v>428494.71</c:v>
                </c:pt>
                <c:pt idx="28">
                  <c:v>428751.57999999996</c:v>
                </c:pt>
                <c:pt idx="29">
                  <c:v>664612.93999999994</c:v>
                </c:pt>
                <c:pt idx="30">
                  <c:v>536393.49000000011</c:v>
                </c:pt>
                <c:pt idx="31">
                  <c:v>409681.58999999979</c:v>
                </c:pt>
                <c:pt idx="32">
                  <c:v>498449.00000000017</c:v>
                </c:pt>
                <c:pt idx="33">
                  <c:v>502430.55</c:v>
                </c:pt>
                <c:pt idx="34">
                  <c:v>658197.78000000026</c:v>
                </c:pt>
                <c:pt idx="35">
                  <c:v>729530.12999999989</c:v>
                </c:pt>
                <c:pt idx="36">
                  <c:v>644260.45000000007</c:v>
                </c:pt>
                <c:pt idx="37">
                  <c:v>1007085.0800000002</c:v>
                </c:pt>
              </c:numCache>
            </c:numRef>
          </c:val>
          <c:extLst>
            <c:ext xmlns:c16="http://schemas.microsoft.com/office/drawing/2014/chart" uri="{C3380CC4-5D6E-409C-BE32-E72D297353CC}">
              <c16:uniqueId val="{00000001-F469-4B70-B3A4-3C339E2B74B2}"/>
            </c:ext>
          </c:extLst>
        </c:ser>
        <c:ser>
          <c:idx val="2"/>
          <c:order val="2"/>
          <c:tx>
            <c:strRef>
              <c:f>'PGE - Commercial'!$D$46</c:f>
              <c:strCache>
                <c:ptCount val="1"/>
                <c:pt idx="0">
                  <c:v>90+ days</c:v>
                </c:pt>
              </c:strCache>
            </c:strRef>
          </c:tx>
          <c:spPr>
            <a:solidFill>
              <a:schemeClr val="accent3"/>
            </a:solidFill>
            <a:ln>
              <a:noFill/>
            </a:ln>
            <a:effectLst/>
          </c:spPr>
          <c:invertIfNegative val="0"/>
          <c:cat>
            <c:numRef>
              <c:f>'PGE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Commercial'!$D$47:$D$84</c:f>
              <c:numCache>
                <c:formatCode>_("$"* #,##0_);_("$"* \(#,##0\);_("$"* "-"??_);_(@_)</c:formatCode>
                <c:ptCount val="38"/>
                <c:pt idx="0">
                  <c:v>405807.29</c:v>
                </c:pt>
                <c:pt idx="1">
                  <c:v>371409.33</c:v>
                </c:pt>
                <c:pt idx="2">
                  <c:v>498690.12</c:v>
                </c:pt>
                <c:pt idx="3">
                  <c:v>953475.71</c:v>
                </c:pt>
                <c:pt idx="4">
                  <c:v>1955369.66</c:v>
                </c:pt>
                <c:pt idx="5">
                  <c:v>2406699.2400000002</c:v>
                </c:pt>
                <c:pt idx="6">
                  <c:v>2626530.38</c:v>
                </c:pt>
                <c:pt idx="7">
                  <c:v>2627812.71</c:v>
                </c:pt>
                <c:pt idx="8">
                  <c:v>2955061.5</c:v>
                </c:pt>
                <c:pt idx="9">
                  <c:v>3236044.23</c:v>
                </c:pt>
                <c:pt idx="10">
                  <c:v>2801713.11</c:v>
                </c:pt>
                <c:pt idx="11">
                  <c:v>2050511</c:v>
                </c:pt>
                <c:pt idx="12">
                  <c:v>1613322</c:v>
                </c:pt>
                <c:pt idx="13">
                  <c:v>1516510</c:v>
                </c:pt>
                <c:pt idx="14">
                  <c:v>1180906.8000000007</c:v>
                </c:pt>
                <c:pt idx="15">
                  <c:v>622125.54999999993</c:v>
                </c:pt>
                <c:pt idx="16">
                  <c:v>452286.04999999993</c:v>
                </c:pt>
                <c:pt idx="17">
                  <c:v>452705.41999999981</c:v>
                </c:pt>
                <c:pt idx="18">
                  <c:v>402516.24999999994</c:v>
                </c:pt>
                <c:pt idx="19">
                  <c:v>539479.27000000014</c:v>
                </c:pt>
                <c:pt idx="20">
                  <c:v>551431.73999999964</c:v>
                </c:pt>
                <c:pt idx="21">
                  <c:v>448392.19999999984</c:v>
                </c:pt>
                <c:pt idx="22">
                  <c:v>497671.23000000016</c:v>
                </c:pt>
                <c:pt idx="23">
                  <c:v>598017.66999999993</c:v>
                </c:pt>
                <c:pt idx="24">
                  <c:v>799948.96</c:v>
                </c:pt>
                <c:pt idx="25">
                  <c:v>601986.92999999982</c:v>
                </c:pt>
                <c:pt idx="26">
                  <c:v>491675</c:v>
                </c:pt>
                <c:pt idx="27">
                  <c:v>539931.1399999999</c:v>
                </c:pt>
                <c:pt idx="28">
                  <c:v>540677.67999999993</c:v>
                </c:pt>
                <c:pt idx="29">
                  <c:v>497757.66000000003</c:v>
                </c:pt>
                <c:pt idx="30">
                  <c:v>526829.47999999986</c:v>
                </c:pt>
                <c:pt idx="31">
                  <c:v>528721.21999999986</c:v>
                </c:pt>
                <c:pt idx="32">
                  <c:v>563850.14999999991</c:v>
                </c:pt>
                <c:pt idx="33">
                  <c:v>656829.55000000005</c:v>
                </c:pt>
                <c:pt idx="34">
                  <c:v>729088.68000000028</c:v>
                </c:pt>
                <c:pt idx="35">
                  <c:v>749670.1599999998</c:v>
                </c:pt>
                <c:pt idx="36">
                  <c:v>850311.75000000035</c:v>
                </c:pt>
                <c:pt idx="37">
                  <c:v>973089.53000000026</c:v>
                </c:pt>
              </c:numCache>
            </c:numRef>
          </c:val>
          <c:extLst>
            <c:ext xmlns:c16="http://schemas.microsoft.com/office/drawing/2014/chart" uri="{C3380CC4-5D6E-409C-BE32-E72D297353CC}">
              <c16:uniqueId val="{00000002-F469-4B70-B3A4-3C339E2B74B2}"/>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PGE Average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'PGE - Commercial'!$B$87</c:f>
              <c:strCache>
                <c:ptCount val="1"/>
                <c:pt idx="0">
                  <c:v>Average Arrears Balance</c:v>
                </c:pt>
              </c:strCache>
            </c:strRef>
          </c:tx>
          <c:spPr>
            <a:solidFill>
              <a:schemeClr val="accent1"/>
            </a:solidFill>
            <a:ln>
              <a:noFill/>
            </a:ln>
            <a:effectLst/>
          </c:spPr>
          <c:invertIfNegative val="0"/>
          <c:cat>
            <c:numRef>
              <c:f>'PGE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'PGE - Commercial'!$B$88:$B$125</c:f>
              <c:numCache>
                <c:formatCode>_("$"* #,##0_);_("$"* \(#,##0\);_("$"* "-"??_);_(@_)</c:formatCode>
                <c:ptCount val="38"/>
                <c:pt idx="0">
                  <c:v>301.52318518518518</c:v>
                </c:pt>
                <c:pt idx="1">
                  <c:v>290.81535260793123</c:v>
                </c:pt>
                <c:pt idx="2">
                  <c:v>361.75498459431702</c:v>
                </c:pt>
                <c:pt idx="3">
                  <c:v>471.4139034587609</c:v>
                </c:pt>
                <c:pt idx="4">
                  <c:v>547.27141667750743</c:v>
                </c:pt>
                <c:pt idx="5">
                  <c:v>563.5496351550961</c:v>
                </c:pt>
                <c:pt idx="6">
                  <c:v>585.43619878924392</c:v>
                </c:pt>
                <c:pt idx="7">
                  <c:v>578.05768098325234</c:v>
                </c:pt>
                <c:pt idx="8">
                  <c:v>611.62468501920614</c:v>
                </c:pt>
                <c:pt idx="9">
                  <c:v>634.6763107822411</c:v>
                </c:pt>
                <c:pt idx="10">
                  <c:v>541.04154955793399</c:v>
                </c:pt>
                <c:pt idx="11">
                  <c:v>500.39163545568039</c:v>
                </c:pt>
                <c:pt idx="12">
                  <c:v>466.11246631683451</c:v>
                </c:pt>
                <c:pt idx="13">
                  <c:v>494.13666666666666</c:v>
                </c:pt>
                <c:pt idx="14">
                  <c:v>424.9295405367431</c:v>
                </c:pt>
                <c:pt idx="15">
                  <c:v>344.55912952534197</c:v>
                </c:pt>
                <c:pt idx="16">
                  <c:v>259.6367693158769</c:v>
                </c:pt>
                <c:pt idx="17">
                  <c:v>296.3547545559021</c:v>
                </c:pt>
                <c:pt idx="18">
                  <c:v>347.16468777330761</c:v>
                </c:pt>
                <c:pt idx="19">
                  <c:v>365.31982874162327</c:v>
                </c:pt>
                <c:pt idx="20">
                  <c:v>388.29881923419407</c:v>
                </c:pt>
                <c:pt idx="21">
                  <c:v>341.43119531953198</c:v>
                </c:pt>
                <c:pt idx="22">
                  <c:v>398.12250925037694</c:v>
                </c:pt>
                <c:pt idx="23">
                  <c:v>346.41486693800874</c:v>
                </c:pt>
                <c:pt idx="24">
                  <c:v>403.48814172302247</c:v>
                </c:pt>
                <c:pt idx="25">
                  <c:v>399.60502980752841</c:v>
                </c:pt>
                <c:pt idx="26">
                  <c:v>355.85375994215474</c:v>
                </c:pt>
                <c:pt idx="27">
                  <c:v>367.67069689648758</c:v>
                </c:pt>
                <c:pt idx="28">
                  <c:v>374.36577833125779</c:v>
                </c:pt>
                <c:pt idx="29">
                  <c:v>385.4814363452291</c:v>
                </c:pt>
                <c:pt idx="30">
                  <c:v>361.10818694362035</c:v>
                </c:pt>
                <c:pt idx="31">
                  <c:v>327.41215787914689</c:v>
                </c:pt>
                <c:pt idx="32">
                  <c:v>358.7503163593301</c:v>
                </c:pt>
                <c:pt idx="33">
                  <c:v>354.94038341822289</c:v>
                </c:pt>
                <c:pt idx="34">
                  <c:v>383.75988904299595</c:v>
                </c:pt>
                <c:pt idx="35">
                  <c:v>410.37200464037124</c:v>
                </c:pt>
                <c:pt idx="36">
                  <c:v>402.22633145615447</c:v>
                </c:pt>
                <c:pt idx="37">
                  <c:v>468.11615795724481</c:v>
                </c:pt>
              </c:numCache>
            </c:numRef>
          </c:val>
          <c:extLst>
            <c:ext xmlns:c16="http://schemas.microsoft.com/office/drawing/2014/chart" uri="{C3380CC4-5D6E-409C-BE32-E72D297353CC}">
              <c16:uniqueId val="{00000000-E434-487C-8260-4DE56B3D29ED}"/>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PAC</a:t>
            </a:r>
            <a:r>
              <a:rPr lang="en-US" baseline="0"/>
              <a:t> Residential </a:t>
            </a:r>
            <a:r>
              <a:rPr lang="en-US"/>
              <a:t>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'PAC - Residential'!$B$5</c:f>
              <c:strCache>
                <c:ptCount val="1"/>
                <c:pt idx="0">
                  <c:v>30+ days</c:v>
                </c:pt>
              </c:strCache>
            </c:strRef>
          </c:tx>
          <c:spPr>
            <a:solidFill>
              <a:schemeClr val="accent1"/>
            </a:solidFill>
            <a:ln>
              <a:noFill/>
            </a:ln>
            <a:effectLst/>
          </c:spPr>
          <c:invertIfNegative val="0"/>
          <c:cat>
            <c:numRef>
              <c:f>'PAC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Residential'!$B$6:$B$43</c:f>
              <c:numCache>
                <c:formatCode>_(* #,##0_);_(* \(#,##0\);_(* "-"??_);_(@_)</c:formatCode>
                <c:ptCount val="38"/>
                <c:pt idx="0">
                  <c:v>43773</c:v>
                </c:pt>
                <c:pt idx="1">
                  <c:v>44154</c:v>
                </c:pt>
                <c:pt idx="2">
                  <c:v>43592</c:v>
                </c:pt>
                <c:pt idx="3">
                  <c:v>38114</c:v>
                </c:pt>
                <c:pt idx="4">
                  <c:v>48633</c:v>
                </c:pt>
                <c:pt idx="5">
                  <c:v>34796</c:v>
                </c:pt>
                <c:pt idx="6">
                  <c:v>32187</c:v>
                </c:pt>
                <c:pt idx="7">
                  <c:v>32287</c:v>
                </c:pt>
                <c:pt idx="8">
                  <c:v>36909</c:v>
                </c:pt>
                <c:pt idx="9">
                  <c:v>33314</c:v>
                </c:pt>
                <c:pt idx="10">
                  <c:v>30268</c:v>
                </c:pt>
                <c:pt idx="11">
                  <c:v>33716</c:v>
                </c:pt>
                <c:pt idx="12">
                  <c:v>33491</c:v>
                </c:pt>
                <c:pt idx="13">
                  <c:v>39145</c:v>
                </c:pt>
                <c:pt idx="14">
                  <c:v>37678</c:v>
                </c:pt>
                <c:pt idx="15">
                  <c:v>38646</c:v>
                </c:pt>
                <c:pt idx="16">
                  <c:v>36659</c:v>
                </c:pt>
                <c:pt idx="17">
                  <c:v>32046</c:v>
                </c:pt>
                <c:pt idx="18">
                  <c:v>37434</c:v>
                </c:pt>
                <c:pt idx="19">
                  <c:v>32046</c:v>
                </c:pt>
                <c:pt idx="20">
                  <c:v>38330</c:v>
                </c:pt>
                <c:pt idx="21">
                  <c:v>34753</c:v>
                </c:pt>
                <c:pt idx="22">
                  <c:v>32170</c:v>
                </c:pt>
                <c:pt idx="23">
                  <c:v>30939</c:v>
                </c:pt>
                <c:pt idx="24">
                  <c:v>34543</c:v>
                </c:pt>
                <c:pt idx="25">
                  <c:v>42349</c:v>
                </c:pt>
                <c:pt idx="26">
                  <c:v>41594</c:v>
                </c:pt>
                <c:pt idx="27">
                  <c:v>41906</c:v>
                </c:pt>
                <c:pt idx="28">
                  <c:v>35516</c:v>
                </c:pt>
                <c:pt idx="29">
                  <c:v>34343</c:v>
                </c:pt>
                <c:pt idx="30">
                  <c:v>33642</c:v>
                </c:pt>
                <c:pt idx="31">
                  <c:v>30495</c:v>
                </c:pt>
                <c:pt idx="32">
                  <c:v>33642</c:v>
                </c:pt>
                <c:pt idx="33">
                  <c:v>38948</c:v>
                </c:pt>
                <c:pt idx="34">
                  <c:v>34994</c:v>
                </c:pt>
                <c:pt idx="35">
                  <c:v>32892</c:v>
                </c:pt>
                <c:pt idx="36">
                  <c:v>39426</c:v>
                </c:pt>
                <c:pt idx="37">
                  <c:v>41920</c:v>
                </c:pt>
              </c:numCache>
            </c:numRef>
          </c:val>
          <c:extLst>
            <c:ext xmlns:c16="http://schemas.microsoft.com/office/drawing/2014/chart" uri="{C3380CC4-5D6E-409C-BE32-E72D297353CC}">
              <c16:uniqueId val="{00000000-9098-46F9-97CD-5600BBF31599}"/>
            </c:ext>
          </c:extLst>
        </c:ser>
        <c:ser>
          <c:idx val="1"/>
          <c:order val="1"/>
          <c:tx>
            <c:strRef>
              <c:f>'PAC - Residential'!$C$5</c:f>
              <c:strCache>
                <c:ptCount val="1"/>
                <c:pt idx="0">
                  <c:v>60+ days</c:v>
                </c:pt>
              </c:strCache>
            </c:strRef>
          </c:tx>
          <c:spPr>
            <a:solidFill>
              <a:schemeClr val="accent2"/>
            </a:solidFill>
            <a:ln>
              <a:noFill/>
            </a:ln>
            <a:effectLst/>
          </c:spPr>
          <c:invertIfNegative val="0"/>
          <c:cat>
            <c:numRef>
              <c:f>'PAC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Residential'!$C$6:$C$43</c:f>
              <c:numCache>
                <c:formatCode>_(* #,##0_);_(* \(#,##0\);_(* "-"??_);_(@_)</c:formatCode>
                <c:ptCount val="38"/>
                <c:pt idx="0">
                  <c:v>13520</c:v>
                </c:pt>
                <c:pt idx="1">
                  <c:v>15981</c:v>
                </c:pt>
                <c:pt idx="2">
                  <c:v>22248</c:v>
                </c:pt>
                <c:pt idx="3">
                  <c:v>23336</c:v>
                </c:pt>
                <c:pt idx="4">
                  <c:v>21937</c:v>
                </c:pt>
                <c:pt idx="5">
                  <c:v>20443</c:v>
                </c:pt>
                <c:pt idx="6">
                  <c:v>14096</c:v>
                </c:pt>
                <c:pt idx="7">
                  <c:v>15995</c:v>
                </c:pt>
                <c:pt idx="8">
                  <c:v>14547</c:v>
                </c:pt>
                <c:pt idx="9">
                  <c:v>17018</c:v>
                </c:pt>
                <c:pt idx="10">
                  <c:v>16657</c:v>
                </c:pt>
                <c:pt idx="11">
                  <c:v>15329</c:v>
                </c:pt>
                <c:pt idx="12">
                  <c:v>12475</c:v>
                </c:pt>
                <c:pt idx="13">
                  <c:v>16129</c:v>
                </c:pt>
                <c:pt idx="14">
                  <c:v>17407</c:v>
                </c:pt>
                <c:pt idx="15">
                  <c:v>17888</c:v>
                </c:pt>
                <c:pt idx="16">
                  <c:v>20879</c:v>
                </c:pt>
                <c:pt idx="17">
                  <c:v>19246</c:v>
                </c:pt>
                <c:pt idx="18">
                  <c:v>15710</c:v>
                </c:pt>
                <c:pt idx="19">
                  <c:v>19246</c:v>
                </c:pt>
                <c:pt idx="20">
                  <c:v>15192</c:v>
                </c:pt>
                <c:pt idx="21">
                  <c:v>16900</c:v>
                </c:pt>
                <c:pt idx="22">
                  <c:v>15252</c:v>
                </c:pt>
                <c:pt idx="23">
                  <c:v>16511</c:v>
                </c:pt>
                <c:pt idx="24">
                  <c:v>13506</c:v>
                </c:pt>
                <c:pt idx="25">
                  <c:v>14279</c:v>
                </c:pt>
                <c:pt idx="26">
                  <c:v>19435</c:v>
                </c:pt>
                <c:pt idx="27">
                  <c:v>20179</c:v>
                </c:pt>
                <c:pt idx="28">
                  <c:v>21266</c:v>
                </c:pt>
                <c:pt idx="29">
                  <c:v>18056</c:v>
                </c:pt>
                <c:pt idx="30">
                  <c:v>17570</c:v>
                </c:pt>
                <c:pt idx="31">
                  <c:v>15858</c:v>
                </c:pt>
                <c:pt idx="32">
                  <c:v>17570</c:v>
                </c:pt>
                <c:pt idx="33">
                  <c:v>17507</c:v>
                </c:pt>
                <c:pt idx="34">
                  <c:v>14610</c:v>
                </c:pt>
                <c:pt idx="35">
                  <c:v>16240</c:v>
                </c:pt>
                <c:pt idx="36">
                  <c:v>13458</c:v>
                </c:pt>
                <c:pt idx="37">
                  <c:v>15113</c:v>
                </c:pt>
              </c:numCache>
            </c:numRef>
          </c:val>
          <c:extLst>
            <c:ext xmlns:c16="http://schemas.microsoft.com/office/drawing/2014/chart" uri="{C3380CC4-5D6E-409C-BE32-E72D297353CC}">
              <c16:uniqueId val="{00000001-9098-46F9-97CD-5600BBF31599}"/>
            </c:ext>
          </c:extLst>
        </c:ser>
        <c:ser>
          <c:idx val="2"/>
          <c:order val="2"/>
          <c:tx>
            <c:strRef>
              <c:f>'PAC - Residential'!$D$5</c:f>
              <c:strCache>
                <c:ptCount val="1"/>
                <c:pt idx="0">
                  <c:v>90+ days</c:v>
                </c:pt>
              </c:strCache>
            </c:strRef>
          </c:tx>
          <c:spPr>
            <a:solidFill>
              <a:schemeClr val="accent3"/>
            </a:solidFill>
            <a:ln>
              <a:noFill/>
            </a:ln>
            <a:effectLst/>
          </c:spPr>
          <c:invertIfNegative val="0"/>
          <c:cat>
            <c:numRef>
              <c:f>'PAC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Residential'!$D$6:$D$43</c:f>
              <c:numCache>
                <c:formatCode>_(* #,##0_);_(* \(#,##0\);_(* "-"??_);_(@_)</c:formatCode>
                <c:ptCount val="38"/>
                <c:pt idx="0">
                  <c:v>9227</c:v>
                </c:pt>
                <c:pt idx="1">
                  <c:v>7575</c:v>
                </c:pt>
                <c:pt idx="2">
                  <c:v>11145</c:v>
                </c:pt>
                <c:pt idx="3">
                  <c:v>18193</c:v>
                </c:pt>
                <c:pt idx="4">
                  <c:v>25232</c:v>
                </c:pt>
                <c:pt idx="5">
                  <c:v>29438</c:v>
                </c:pt>
                <c:pt idx="6">
                  <c:v>32770</c:v>
                </c:pt>
                <c:pt idx="7">
                  <c:v>32188</c:v>
                </c:pt>
                <c:pt idx="8">
                  <c:v>33261</c:v>
                </c:pt>
                <c:pt idx="9">
                  <c:v>32512</c:v>
                </c:pt>
                <c:pt idx="10">
                  <c:v>34511</c:v>
                </c:pt>
                <c:pt idx="11">
                  <c:v>33513</c:v>
                </c:pt>
                <c:pt idx="12">
                  <c:v>31194</c:v>
                </c:pt>
                <c:pt idx="13">
                  <c:v>30531</c:v>
                </c:pt>
                <c:pt idx="14">
                  <c:v>30155</c:v>
                </c:pt>
                <c:pt idx="15">
                  <c:v>30707</c:v>
                </c:pt>
                <c:pt idx="16">
                  <c:v>31667</c:v>
                </c:pt>
                <c:pt idx="17">
                  <c:v>33806</c:v>
                </c:pt>
                <c:pt idx="18">
                  <c:v>35166</c:v>
                </c:pt>
                <c:pt idx="19">
                  <c:v>33806</c:v>
                </c:pt>
                <c:pt idx="20">
                  <c:v>32608</c:v>
                </c:pt>
                <c:pt idx="21">
                  <c:v>32169</c:v>
                </c:pt>
                <c:pt idx="22">
                  <c:v>34867</c:v>
                </c:pt>
                <c:pt idx="23">
                  <c:v>32597</c:v>
                </c:pt>
                <c:pt idx="24">
                  <c:v>28883</c:v>
                </c:pt>
                <c:pt idx="25">
                  <c:v>23933</c:v>
                </c:pt>
                <c:pt idx="26">
                  <c:v>25447</c:v>
                </c:pt>
                <c:pt idx="27">
                  <c:v>27581</c:v>
                </c:pt>
                <c:pt idx="28">
                  <c:v>29343</c:v>
                </c:pt>
                <c:pt idx="29">
                  <c:v>30952</c:v>
                </c:pt>
                <c:pt idx="30">
                  <c:v>31131</c:v>
                </c:pt>
                <c:pt idx="31">
                  <c:v>30467</c:v>
                </c:pt>
                <c:pt idx="32">
                  <c:v>31131</c:v>
                </c:pt>
                <c:pt idx="33">
                  <c:v>25654</c:v>
                </c:pt>
                <c:pt idx="34">
                  <c:v>25917</c:v>
                </c:pt>
                <c:pt idx="35">
                  <c:v>26094</c:v>
                </c:pt>
                <c:pt idx="36">
                  <c:v>22668</c:v>
                </c:pt>
                <c:pt idx="37">
                  <c:v>18325</c:v>
                </c:pt>
              </c:numCache>
            </c:numRef>
          </c:val>
          <c:extLst>
            <c:ext xmlns:c16="http://schemas.microsoft.com/office/drawing/2014/chart" uri="{C3380CC4-5D6E-409C-BE32-E72D297353CC}">
              <c16:uniqueId val="{00000002-9098-46F9-97CD-5600BBF31599}"/>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PAC</a:t>
            </a:r>
            <a:r>
              <a:rPr lang="en-US" baseline="0"/>
              <a:t> </a:t>
            </a:r>
            <a:r>
              <a:rPr lang="en-US"/>
              <a:t>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'PAC - Residential'!$B$46</c:f>
              <c:strCache>
                <c:ptCount val="1"/>
                <c:pt idx="0">
                  <c:v>30+ days</c:v>
                </c:pt>
              </c:strCache>
            </c:strRef>
          </c:tx>
          <c:spPr>
            <a:solidFill>
              <a:schemeClr val="accent1"/>
            </a:solidFill>
            <a:ln>
              <a:noFill/>
            </a:ln>
            <a:effectLst/>
          </c:spPr>
          <c:invertIfNegative val="0"/>
          <c:cat>
            <c:numRef>
              <c:f>'PAC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Residential'!$B$47:$B$84</c:f>
              <c:numCache>
                <c:formatCode>_("$"* #,##0_);_("$"* \(#,##0\);_("$"* "-"??_);_(@_)</c:formatCode>
                <c:ptCount val="38"/>
                <c:pt idx="0">
                  <c:v>4911621.4800000004</c:v>
                </c:pt>
                <c:pt idx="1">
                  <c:v>4874234.59</c:v>
                </c:pt>
                <c:pt idx="2">
                  <c:v>4396446.9400000004</c:v>
                </c:pt>
                <c:pt idx="3">
                  <c:v>3504570.8</c:v>
                </c:pt>
                <c:pt idx="4">
                  <c:v>3370839.75</c:v>
                </c:pt>
                <c:pt idx="5">
                  <c:v>1941628.37</c:v>
                </c:pt>
                <c:pt idx="6">
                  <c:v>2223462.4500000002</c:v>
                </c:pt>
                <c:pt idx="7">
                  <c:v>2304614.7799999998</c:v>
                </c:pt>
                <c:pt idx="8">
                  <c:v>2858971.3</c:v>
                </c:pt>
                <c:pt idx="9">
                  <c:v>2365617.7000000002</c:v>
                </c:pt>
                <c:pt idx="10">
                  <c:v>1885472.06</c:v>
                </c:pt>
                <c:pt idx="11">
                  <c:v>8425066.9600000009</c:v>
                </c:pt>
                <c:pt idx="12">
                  <c:v>3534806</c:v>
                </c:pt>
                <c:pt idx="13">
                  <c:v>3918456</c:v>
                </c:pt>
                <c:pt idx="14">
                  <c:v>3560766</c:v>
                </c:pt>
                <c:pt idx="15">
                  <c:v>3613350</c:v>
                </c:pt>
                <c:pt idx="16">
                  <c:v>2830266</c:v>
                </c:pt>
                <c:pt idx="17">
                  <c:v>2094811</c:v>
                </c:pt>
                <c:pt idx="18">
                  <c:v>2701113</c:v>
                </c:pt>
                <c:pt idx="19">
                  <c:v>2094811</c:v>
                </c:pt>
                <c:pt idx="20">
                  <c:v>3070501</c:v>
                </c:pt>
                <c:pt idx="21">
                  <c:v>2459378</c:v>
                </c:pt>
                <c:pt idx="22">
                  <c:v>2173032</c:v>
                </c:pt>
                <c:pt idx="23">
                  <c:v>2548840</c:v>
                </c:pt>
                <c:pt idx="24">
                  <c:v>3334109</c:v>
                </c:pt>
                <c:pt idx="25">
                  <c:v>4707821</c:v>
                </c:pt>
                <c:pt idx="26">
                  <c:v>4285436</c:v>
                </c:pt>
                <c:pt idx="27">
                  <c:v>3865387</c:v>
                </c:pt>
                <c:pt idx="28">
                  <c:v>2809055</c:v>
                </c:pt>
                <c:pt idx="29">
                  <c:v>2535480</c:v>
                </c:pt>
                <c:pt idx="30">
                  <c:v>2240588</c:v>
                </c:pt>
                <c:pt idx="31">
                  <c:v>2119772</c:v>
                </c:pt>
                <c:pt idx="32">
                  <c:v>2240588</c:v>
                </c:pt>
                <c:pt idx="33">
                  <c:v>2907938</c:v>
                </c:pt>
                <c:pt idx="34">
                  <c:v>2303797</c:v>
                </c:pt>
                <c:pt idx="35">
                  <c:v>2989910</c:v>
                </c:pt>
                <c:pt idx="36">
                  <c:v>4438082</c:v>
                </c:pt>
                <c:pt idx="37">
                  <c:v>4840674</c:v>
                </c:pt>
              </c:numCache>
            </c:numRef>
          </c:val>
          <c:extLst>
            <c:ext xmlns:c16="http://schemas.microsoft.com/office/drawing/2014/chart" uri="{C3380CC4-5D6E-409C-BE32-E72D297353CC}">
              <c16:uniqueId val="{00000000-FF95-4368-844A-B433453CCBBE}"/>
            </c:ext>
          </c:extLst>
        </c:ser>
        <c:ser>
          <c:idx val="1"/>
          <c:order val="1"/>
          <c:tx>
            <c:strRef>
              <c:f>'PAC - Residential'!$C$46</c:f>
              <c:strCache>
                <c:ptCount val="1"/>
                <c:pt idx="0">
                  <c:v>60+ days</c:v>
                </c:pt>
              </c:strCache>
            </c:strRef>
          </c:tx>
          <c:spPr>
            <a:solidFill>
              <a:schemeClr val="accent2"/>
            </a:solidFill>
            <a:ln>
              <a:noFill/>
            </a:ln>
            <a:effectLst/>
          </c:spPr>
          <c:invertIfNegative val="0"/>
          <c:cat>
            <c:numRef>
              <c:f>'PAC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Residential'!$C$47:$C$84</c:f>
              <c:numCache>
                <c:formatCode>_("$"* #,##0_);_("$"* \(#,##0\);_("$"* "-"??_);_(@_)</c:formatCode>
                <c:ptCount val="38"/>
                <c:pt idx="0">
                  <c:v>3314248.74</c:v>
                </c:pt>
                <c:pt idx="1">
                  <c:v>4407814.29</c:v>
                </c:pt>
                <c:pt idx="2">
                  <c:v>5734068.75</c:v>
                </c:pt>
                <c:pt idx="3">
                  <c:v>5725017.9400000004</c:v>
                </c:pt>
                <c:pt idx="4">
                  <c:v>5123615.37</c:v>
                </c:pt>
                <c:pt idx="5">
                  <c:v>3570907.39</c:v>
                </c:pt>
                <c:pt idx="6">
                  <c:v>2256129.36</c:v>
                </c:pt>
                <c:pt idx="7">
                  <c:v>2522930.83</c:v>
                </c:pt>
                <c:pt idx="8">
                  <c:v>2581315.14</c:v>
                </c:pt>
                <c:pt idx="9">
                  <c:v>2955467.37</c:v>
                </c:pt>
                <c:pt idx="10">
                  <c:v>2487638.02</c:v>
                </c:pt>
                <c:pt idx="11">
                  <c:v>4452598.53</c:v>
                </c:pt>
                <c:pt idx="12">
                  <c:v>2668960</c:v>
                </c:pt>
                <c:pt idx="13">
                  <c:v>4181417</c:v>
                </c:pt>
                <c:pt idx="14">
                  <c:v>4362891</c:v>
                </c:pt>
                <c:pt idx="15">
                  <c:v>4287953</c:v>
                </c:pt>
                <c:pt idx="16">
                  <c:v>4421290</c:v>
                </c:pt>
                <c:pt idx="17">
                  <c:v>3240124</c:v>
                </c:pt>
                <c:pt idx="18">
                  <c:v>2605679</c:v>
                </c:pt>
                <c:pt idx="19">
                  <c:v>3240124</c:v>
                </c:pt>
                <c:pt idx="20">
                  <c:v>2925409</c:v>
                </c:pt>
                <c:pt idx="21">
                  <c:v>2988686</c:v>
                </c:pt>
                <c:pt idx="22">
                  <c:v>2380781</c:v>
                </c:pt>
                <c:pt idx="23">
                  <c:v>2451792</c:v>
                </c:pt>
                <c:pt idx="24">
                  <c:v>2649001</c:v>
                </c:pt>
                <c:pt idx="25">
                  <c:v>3763788</c:v>
                </c:pt>
                <c:pt idx="26">
                  <c:v>5068539</c:v>
                </c:pt>
                <c:pt idx="27">
                  <c:v>4956989</c:v>
                </c:pt>
                <c:pt idx="28">
                  <c:v>4256262</c:v>
                </c:pt>
                <c:pt idx="29">
                  <c:v>3304767</c:v>
                </c:pt>
                <c:pt idx="30">
                  <c:v>2852819</c:v>
                </c:pt>
                <c:pt idx="31">
                  <c:v>2251005</c:v>
                </c:pt>
                <c:pt idx="32">
                  <c:v>2852819</c:v>
                </c:pt>
                <c:pt idx="33">
                  <c:v>3223924</c:v>
                </c:pt>
                <c:pt idx="34">
                  <c:v>2240134</c:v>
                </c:pt>
                <c:pt idx="35">
                  <c:v>2344616</c:v>
                </c:pt>
                <c:pt idx="36">
                  <c:v>3057021</c:v>
                </c:pt>
                <c:pt idx="37">
                  <c:v>4357629</c:v>
                </c:pt>
              </c:numCache>
            </c:numRef>
          </c:val>
          <c:extLst>
            <c:ext xmlns:c16="http://schemas.microsoft.com/office/drawing/2014/chart" uri="{C3380CC4-5D6E-409C-BE32-E72D297353CC}">
              <c16:uniqueId val="{00000001-FF95-4368-844A-B433453CCBBE}"/>
            </c:ext>
          </c:extLst>
        </c:ser>
        <c:ser>
          <c:idx val="2"/>
          <c:order val="2"/>
          <c:tx>
            <c:strRef>
              <c:f>'PAC - Residential'!$D$46</c:f>
              <c:strCache>
                <c:ptCount val="1"/>
                <c:pt idx="0">
                  <c:v>90+ days</c:v>
                </c:pt>
              </c:strCache>
            </c:strRef>
          </c:tx>
          <c:spPr>
            <a:solidFill>
              <a:schemeClr val="accent3"/>
            </a:solidFill>
            <a:ln>
              <a:noFill/>
            </a:ln>
            <a:effectLst/>
          </c:spPr>
          <c:invertIfNegative val="0"/>
          <c:cat>
            <c:numRef>
              <c:f>'PAC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Residential'!$D$47:$D$84</c:f>
              <c:numCache>
                <c:formatCode>_("$"* #,##0_);_("$"* \(#,##0\);_("$"* "-"??_);_(@_)</c:formatCode>
                <c:ptCount val="38"/>
                <c:pt idx="0">
                  <c:v>3683285.04</c:v>
                </c:pt>
                <c:pt idx="1">
                  <c:v>3599306.68</c:v>
                </c:pt>
                <c:pt idx="2">
                  <c:v>5505759</c:v>
                </c:pt>
                <c:pt idx="3">
                  <c:v>9215993.7599999998</c:v>
                </c:pt>
                <c:pt idx="4">
                  <c:v>12987711.300000001</c:v>
                </c:pt>
                <c:pt idx="5">
                  <c:v>14775072.720000001</c:v>
                </c:pt>
                <c:pt idx="6">
                  <c:v>16328458.1</c:v>
                </c:pt>
                <c:pt idx="7">
                  <c:v>17138513.170000002</c:v>
                </c:pt>
                <c:pt idx="8">
                  <c:v>18705267.329999998</c:v>
                </c:pt>
                <c:pt idx="9">
                  <c:v>19619012.859999999</c:v>
                </c:pt>
                <c:pt idx="10">
                  <c:v>21059084.18</c:v>
                </c:pt>
                <c:pt idx="11">
                  <c:v>15902343.529999999</c:v>
                </c:pt>
                <c:pt idx="12">
                  <c:v>22123925</c:v>
                </c:pt>
                <c:pt idx="13">
                  <c:v>26440458</c:v>
                </c:pt>
                <c:pt idx="14">
                  <c:v>27802892</c:v>
                </c:pt>
                <c:pt idx="15">
                  <c:v>28810597</c:v>
                </c:pt>
                <c:pt idx="16">
                  <c:v>29634041</c:v>
                </c:pt>
                <c:pt idx="17">
                  <c:v>30055292</c:v>
                </c:pt>
                <c:pt idx="18">
                  <c:v>30543379</c:v>
                </c:pt>
                <c:pt idx="19">
                  <c:v>30055292</c:v>
                </c:pt>
                <c:pt idx="20">
                  <c:v>29801634</c:v>
                </c:pt>
                <c:pt idx="21">
                  <c:v>28297108</c:v>
                </c:pt>
                <c:pt idx="22">
                  <c:v>27657621</c:v>
                </c:pt>
                <c:pt idx="23">
                  <c:v>25908462</c:v>
                </c:pt>
                <c:pt idx="24">
                  <c:v>24722399</c:v>
                </c:pt>
                <c:pt idx="25">
                  <c:v>23398391</c:v>
                </c:pt>
                <c:pt idx="26">
                  <c:v>25883304</c:v>
                </c:pt>
                <c:pt idx="27">
                  <c:v>27188515</c:v>
                </c:pt>
                <c:pt idx="28">
                  <c:v>27974669</c:v>
                </c:pt>
                <c:pt idx="29">
                  <c:v>28393780</c:v>
                </c:pt>
                <c:pt idx="30">
                  <c:v>28079184</c:v>
                </c:pt>
                <c:pt idx="31">
                  <c:v>27198117</c:v>
                </c:pt>
                <c:pt idx="32">
                  <c:v>28079184</c:v>
                </c:pt>
                <c:pt idx="33">
                  <c:v>25603021</c:v>
                </c:pt>
                <c:pt idx="34">
                  <c:v>23697614</c:v>
                </c:pt>
                <c:pt idx="35">
                  <c:v>23277367</c:v>
                </c:pt>
                <c:pt idx="36">
                  <c:v>21532097</c:v>
                </c:pt>
                <c:pt idx="37">
                  <c:v>19169460</c:v>
                </c:pt>
              </c:numCache>
            </c:numRef>
          </c:val>
          <c:extLst>
            <c:ext xmlns:c16="http://schemas.microsoft.com/office/drawing/2014/chart" uri="{C3380CC4-5D6E-409C-BE32-E72D297353CC}">
              <c16:uniqueId val="{00000002-FF95-4368-844A-B433453CCBBE}"/>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PAC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'PAC - Residential'!$B$87</c:f>
              <c:strCache>
                <c:ptCount val="1"/>
                <c:pt idx="0">
                  <c:v>Average Arrears Balance</c:v>
                </c:pt>
              </c:strCache>
            </c:strRef>
          </c:tx>
          <c:spPr>
            <a:solidFill>
              <a:schemeClr val="accent1"/>
            </a:solidFill>
            <a:ln>
              <a:noFill/>
            </a:ln>
            <a:effectLst/>
          </c:spPr>
          <c:invertIfNegative val="0"/>
          <c:cat>
            <c:numRef>
              <c:f>'PAC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Residential'!$B$88:$B$125</c:f>
              <c:numCache>
                <c:formatCode>_("$"* #,##0_);_("$"* \(#,##0\);_("$"* "-"??_);_(@_)</c:formatCode>
                <c:ptCount val="38"/>
                <c:pt idx="0">
                  <c:v>179.03119753457608</c:v>
                </c:pt>
                <c:pt idx="1">
                  <c:v>190.24302998080046</c:v>
                </c:pt>
                <c:pt idx="2">
                  <c:v>203.10806897447557</c:v>
                </c:pt>
                <c:pt idx="3">
                  <c:v>231.60331102545106</c:v>
                </c:pt>
                <c:pt idx="4">
                  <c:v>224.23505166906747</c:v>
                </c:pt>
                <c:pt idx="5">
                  <c:v>239.58818191480569</c:v>
                </c:pt>
                <c:pt idx="6">
                  <c:v>263.21644858512644</c:v>
                </c:pt>
                <c:pt idx="7">
                  <c:v>272.97202410836337</c:v>
                </c:pt>
                <c:pt idx="8">
                  <c:v>285.01426832867071</c:v>
                </c:pt>
                <c:pt idx="9">
                  <c:v>301.04893450340398</c:v>
                </c:pt>
                <c:pt idx="10">
                  <c:v>312.2967024411808</c:v>
                </c:pt>
                <c:pt idx="11">
                  <c:v>348.60351534678654</c:v>
                </c:pt>
                <c:pt idx="12">
                  <c:v>367.12922498703989</c:v>
                </c:pt>
                <c:pt idx="13">
                  <c:v>402.54450206864402</c:v>
                </c:pt>
                <c:pt idx="14">
                  <c:v>419.12891834819334</c:v>
                </c:pt>
                <c:pt idx="15">
                  <c:v>420.81016953038136</c:v>
                </c:pt>
                <c:pt idx="16">
                  <c:v>413.49248360517907</c:v>
                </c:pt>
                <c:pt idx="17">
                  <c:v>415.87613104890829</c:v>
                </c:pt>
                <c:pt idx="18">
                  <c:v>405.95822670139285</c:v>
                </c:pt>
                <c:pt idx="19">
                  <c:v>415.87613104890829</c:v>
                </c:pt>
                <c:pt idx="20">
                  <c:v>415.62224544293508</c:v>
                </c:pt>
                <c:pt idx="21">
                  <c:v>402.58132709789794</c:v>
                </c:pt>
                <c:pt idx="22">
                  <c:v>391.44276877833005</c:v>
                </c:pt>
                <c:pt idx="23">
                  <c:v>386.13681961847414</c:v>
                </c:pt>
                <c:pt idx="24">
                  <c:v>399.12531846305831</c:v>
                </c:pt>
                <c:pt idx="25">
                  <c:v>395.60084904606447</c:v>
                </c:pt>
                <c:pt idx="26">
                  <c:v>407.4804454415098</c:v>
                </c:pt>
                <c:pt idx="27">
                  <c:v>401.61143577275669</c:v>
                </c:pt>
                <c:pt idx="28">
                  <c:v>406.85034542815674</c:v>
                </c:pt>
                <c:pt idx="29">
                  <c:v>410.72125109476792</c:v>
                </c:pt>
                <c:pt idx="30">
                  <c:v>402.85866436734148</c:v>
                </c:pt>
                <c:pt idx="31">
                  <c:v>410.94629002863837</c:v>
                </c:pt>
                <c:pt idx="32">
                  <c:v>402.85866436734148</c:v>
                </c:pt>
                <c:pt idx="33">
                  <c:v>386.49701007197751</c:v>
                </c:pt>
                <c:pt idx="34">
                  <c:v>373.95618437255865</c:v>
                </c:pt>
                <c:pt idx="35">
                  <c:v>380.34579799537391</c:v>
                </c:pt>
                <c:pt idx="36">
                  <c:v>384.20160948750532</c:v>
                </c:pt>
                <c:pt idx="37">
                  <c:v>376.43996655962206</c:v>
                </c:pt>
              </c:numCache>
            </c:numRef>
          </c:val>
          <c:extLst>
            <c:ext xmlns:c16="http://schemas.microsoft.com/office/drawing/2014/chart" uri="{C3380CC4-5D6E-409C-BE32-E72D297353CC}">
              <c16:uniqueId val="{00000000-5550-433E-AE24-AC7594362599}"/>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PAC Small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'PAC - Commercial'!$B$5</c:f>
              <c:strCache>
                <c:ptCount val="1"/>
                <c:pt idx="0">
                  <c:v>30+ days</c:v>
                </c:pt>
              </c:strCache>
            </c:strRef>
          </c:tx>
          <c:spPr>
            <a:solidFill>
              <a:schemeClr val="accent1"/>
            </a:solidFill>
            <a:ln>
              <a:noFill/>
            </a:ln>
            <a:effectLst/>
          </c:spPr>
          <c:invertIfNegative val="0"/>
          <c:cat>
            <c:numRef>
              <c:f>'PAC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Commercial'!$B$6:$B$43</c:f>
              <c:numCache>
                <c:formatCode>_(* #,##0_);_(* \(#,##0\);_(* "-"??_);_(@_)</c:formatCode>
                <c:ptCount val="38"/>
                <c:pt idx="0">
                  <c:v>2897</c:v>
                </c:pt>
                <c:pt idx="1">
                  <c:v>2605</c:v>
                </c:pt>
                <c:pt idx="2">
                  <c:v>3315</c:v>
                </c:pt>
                <c:pt idx="3">
                  <c:v>3437</c:v>
                </c:pt>
                <c:pt idx="4">
                  <c:v>4675</c:v>
                </c:pt>
                <c:pt idx="5">
                  <c:v>3308</c:v>
                </c:pt>
                <c:pt idx="6">
                  <c:v>2706</c:v>
                </c:pt>
                <c:pt idx="7">
                  <c:v>2894</c:v>
                </c:pt>
                <c:pt idx="8">
                  <c:v>3138</c:v>
                </c:pt>
                <c:pt idx="9">
                  <c:v>2795</c:v>
                </c:pt>
                <c:pt idx="10">
                  <c:v>3137</c:v>
                </c:pt>
                <c:pt idx="11">
                  <c:v>2450</c:v>
                </c:pt>
                <c:pt idx="12">
                  <c:v>1881</c:v>
                </c:pt>
                <c:pt idx="13">
                  <c:v>2265</c:v>
                </c:pt>
                <c:pt idx="14">
                  <c:v>2105</c:v>
                </c:pt>
                <c:pt idx="15">
                  <c:v>2116</c:v>
                </c:pt>
                <c:pt idx="16">
                  <c:v>2009</c:v>
                </c:pt>
                <c:pt idx="17">
                  <c:v>2117</c:v>
                </c:pt>
                <c:pt idx="18">
                  <c:v>2602</c:v>
                </c:pt>
                <c:pt idx="19">
                  <c:v>2117</c:v>
                </c:pt>
                <c:pt idx="20">
                  <c:v>2408</c:v>
                </c:pt>
                <c:pt idx="21">
                  <c:v>2312</c:v>
                </c:pt>
                <c:pt idx="22">
                  <c:v>2520</c:v>
                </c:pt>
                <c:pt idx="23">
                  <c:v>2466</c:v>
                </c:pt>
                <c:pt idx="24">
                  <c:v>2144</c:v>
                </c:pt>
                <c:pt idx="25">
                  <c:v>2333</c:v>
                </c:pt>
                <c:pt idx="26">
                  <c:v>2345</c:v>
                </c:pt>
                <c:pt idx="27">
                  <c:v>2565</c:v>
                </c:pt>
                <c:pt idx="28">
                  <c:v>2406</c:v>
                </c:pt>
                <c:pt idx="29">
                  <c:v>2138</c:v>
                </c:pt>
                <c:pt idx="30">
                  <c:v>2630</c:v>
                </c:pt>
                <c:pt idx="31">
                  <c:v>2035</c:v>
                </c:pt>
                <c:pt idx="32">
                  <c:v>2630</c:v>
                </c:pt>
                <c:pt idx="33">
                  <c:v>2774</c:v>
                </c:pt>
                <c:pt idx="34">
                  <c:v>2785</c:v>
                </c:pt>
                <c:pt idx="35">
                  <c:v>2286</c:v>
                </c:pt>
                <c:pt idx="36">
                  <c:v>2270</c:v>
                </c:pt>
                <c:pt idx="37">
                  <c:v>2632</c:v>
                </c:pt>
              </c:numCache>
            </c:numRef>
          </c:val>
          <c:extLst>
            <c:ext xmlns:c16="http://schemas.microsoft.com/office/drawing/2014/chart" uri="{C3380CC4-5D6E-409C-BE32-E72D297353CC}">
              <c16:uniqueId val="{00000000-8F0B-4C31-A8A7-736D2C86C380}"/>
            </c:ext>
          </c:extLst>
        </c:ser>
        <c:ser>
          <c:idx val="1"/>
          <c:order val="1"/>
          <c:tx>
            <c:strRef>
              <c:f>'PAC - Commercial'!$C$5</c:f>
              <c:strCache>
                <c:ptCount val="1"/>
                <c:pt idx="0">
                  <c:v>60+ days</c:v>
                </c:pt>
              </c:strCache>
            </c:strRef>
          </c:tx>
          <c:spPr>
            <a:solidFill>
              <a:schemeClr val="accent2"/>
            </a:solidFill>
            <a:ln>
              <a:noFill/>
            </a:ln>
            <a:effectLst/>
          </c:spPr>
          <c:invertIfNegative val="0"/>
          <c:cat>
            <c:numRef>
              <c:f>'PAC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Commercial'!$C$6:$C$43</c:f>
              <c:numCache>
                <c:formatCode>_(* #,##0_);_(* \(#,##0\);_(* "-"??_);_(@_)</c:formatCode>
                <c:ptCount val="38"/>
                <c:pt idx="0">
                  <c:v>557</c:v>
                </c:pt>
                <c:pt idx="1">
                  <c:v>627</c:v>
                </c:pt>
                <c:pt idx="2">
                  <c:v>905</c:v>
                </c:pt>
                <c:pt idx="3">
                  <c:v>1559</c:v>
                </c:pt>
                <c:pt idx="4">
                  <c:v>1526</c:v>
                </c:pt>
                <c:pt idx="5">
                  <c:v>1129</c:v>
                </c:pt>
                <c:pt idx="6">
                  <c:v>942</c:v>
                </c:pt>
                <c:pt idx="7">
                  <c:v>1088</c:v>
                </c:pt>
                <c:pt idx="8">
                  <c:v>1177</c:v>
                </c:pt>
                <c:pt idx="9">
                  <c:v>1162</c:v>
                </c:pt>
                <c:pt idx="10">
                  <c:v>1272</c:v>
                </c:pt>
                <c:pt idx="11">
                  <c:v>910</c:v>
                </c:pt>
                <c:pt idx="12">
                  <c:v>673</c:v>
                </c:pt>
                <c:pt idx="13">
                  <c:v>840</c:v>
                </c:pt>
                <c:pt idx="14">
                  <c:v>737</c:v>
                </c:pt>
                <c:pt idx="15">
                  <c:v>746</c:v>
                </c:pt>
                <c:pt idx="16">
                  <c:v>726</c:v>
                </c:pt>
                <c:pt idx="17">
                  <c:v>617</c:v>
                </c:pt>
                <c:pt idx="18">
                  <c:v>669</c:v>
                </c:pt>
                <c:pt idx="19">
                  <c:v>617</c:v>
                </c:pt>
                <c:pt idx="20">
                  <c:v>612</c:v>
                </c:pt>
                <c:pt idx="21">
                  <c:v>693</c:v>
                </c:pt>
                <c:pt idx="22">
                  <c:v>735</c:v>
                </c:pt>
                <c:pt idx="23">
                  <c:v>830</c:v>
                </c:pt>
                <c:pt idx="24">
                  <c:v>690</c:v>
                </c:pt>
                <c:pt idx="25">
                  <c:v>641</c:v>
                </c:pt>
                <c:pt idx="26">
                  <c:v>776</c:v>
                </c:pt>
                <c:pt idx="27">
                  <c:v>842</c:v>
                </c:pt>
                <c:pt idx="28">
                  <c:v>811</c:v>
                </c:pt>
                <c:pt idx="29">
                  <c:v>760</c:v>
                </c:pt>
                <c:pt idx="30">
                  <c:v>792</c:v>
                </c:pt>
                <c:pt idx="31">
                  <c:v>762</c:v>
                </c:pt>
                <c:pt idx="32">
                  <c:v>792</c:v>
                </c:pt>
                <c:pt idx="33">
                  <c:v>766</c:v>
                </c:pt>
                <c:pt idx="34">
                  <c:v>728</c:v>
                </c:pt>
                <c:pt idx="35">
                  <c:v>864</c:v>
                </c:pt>
                <c:pt idx="36">
                  <c:v>629</c:v>
                </c:pt>
                <c:pt idx="37">
                  <c:v>653</c:v>
                </c:pt>
              </c:numCache>
            </c:numRef>
          </c:val>
          <c:extLst>
            <c:ext xmlns:c16="http://schemas.microsoft.com/office/drawing/2014/chart" uri="{C3380CC4-5D6E-409C-BE32-E72D297353CC}">
              <c16:uniqueId val="{00000001-8F0B-4C31-A8A7-736D2C86C380}"/>
            </c:ext>
          </c:extLst>
        </c:ser>
        <c:ser>
          <c:idx val="2"/>
          <c:order val="2"/>
          <c:tx>
            <c:strRef>
              <c:f>'PAC - Commercial'!$D$5</c:f>
              <c:strCache>
                <c:ptCount val="1"/>
                <c:pt idx="0">
                  <c:v>90+ days</c:v>
                </c:pt>
              </c:strCache>
            </c:strRef>
          </c:tx>
          <c:spPr>
            <a:solidFill>
              <a:schemeClr val="accent3"/>
            </a:solidFill>
            <a:ln>
              <a:noFill/>
            </a:ln>
            <a:effectLst/>
          </c:spPr>
          <c:invertIfNegative val="0"/>
          <c:cat>
            <c:numRef>
              <c:f>'PAC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Commercial'!$D$6:$D$43</c:f>
              <c:numCache>
                <c:formatCode>_(* #,##0_);_(* \(#,##0\);_(* "-"??_);_(@_)</c:formatCode>
                <c:ptCount val="38"/>
                <c:pt idx="0">
                  <c:v>438</c:v>
                </c:pt>
                <c:pt idx="1">
                  <c:v>481</c:v>
                </c:pt>
                <c:pt idx="2">
                  <c:v>620</c:v>
                </c:pt>
                <c:pt idx="3">
                  <c:v>1079</c:v>
                </c:pt>
                <c:pt idx="4">
                  <c:v>1758</c:v>
                </c:pt>
                <c:pt idx="5">
                  <c:v>2157</c:v>
                </c:pt>
                <c:pt idx="6">
                  <c:v>2327</c:v>
                </c:pt>
                <c:pt idx="7">
                  <c:v>2411</c:v>
                </c:pt>
                <c:pt idx="8">
                  <c:v>2588</c:v>
                </c:pt>
                <c:pt idx="9">
                  <c:v>2655</c:v>
                </c:pt>
                <c:pt idx="10">
                  <c:v>2793</c:v>
                </c:pt>
                <c:pt idx="11">
                  <c:v>1929</c:v>
                </c:pt>
                <c:pt idx="12">
                  <c:v>1744</c:v>
                </c:pt>
                <c:pt idx="13">
                  <c:v>1994</c:v>
                </c:pt>
                <c:pt idx="14">
                  <c:v>1983</c:v>
                </c:pt>
                <c:pt idx="15">
                  <c:v>1976</c:v>
                </c:pt>
                <c:pt idx="16">
                  <c:v>1638</c:v>
                </c:pt>
                <c:pt idx="17">
                  <c:v>1447</c:v>
                </c:pt>
                <c:pt idx="18">
                  <c:v>1376</c:v>
                </c:pt>
                <c:pt idx="19">
                  <c:v>1447</c:v>
                </c:pt>
                <c:pt idx="20">
                  <c:v>1350</c:v>
                </c:pt>
                <c:pt idx="21">
                  <c:v>1308</c:v>
                </c:pt>
                <c:pt idx="22">
                  <c:v>1310</c:v>
                </c:pt>
                <c:pt idx="23">
                  <c:v>1316</c:v>
                </c:pt>
                <c:pt idx="24">
                  <c:v>1282</c:v>
                </c:pt>
                <c:pt idx="25">
                  <c:v>1124</c:v>
                </c:pt>
                <c:pt idx="26">
                  <c:v>1171</c:v>
                </c:pt>
                <c:pt idx="27">
                  <c:v>1226</c:v>
                </c:pt>
                <c:pt idx="28">
                  <c:v>1208</c:v>
                </c:pt>
                <c:pt idx="29">
                  <c:v>1207</c:v>
                </c:pt>
                <c:pt idx="30">
                  <c:v>1224</c:v>
                </c:pt>
                <c:pt idx="31">
                  <c:v>1215</c:v>
                </c:pt>
                <c:pt idx="32">
                  <c:v>1224</c:v>
                </c:pt>
                <c:pt idx="33">
                  <c:v>1150</c:v>
                </c:pt>
                <c:pt idx="34">
                  <c:v>1228</c:v>
                </c:pt>
                <c:pt idx="35">
                  <c:v>1281</c:v>
                </c:pt>
                <c:pt idx="36">
                  <c:v>1207</c:v>
                </c:pt>
                <c:pt idx="37">
                  <c:v>1015</c:v>
                </c:pt>
              </c:numCache>
            </c:numRef>
          </c:val>
          <c:extLst>
            <c:ext xmlns:c16="http://schemas.microsoft.com/office/drawing/2014/chart" uri="{C3380CC4-5D6E-409C-BE32-E72D297353CC}">
              <c16:uniqueId val="{00000002-8F0B-4C31-A8A7-736D2C86C380}"/>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PAC Small</a:t>
            </a:r>
            <a:r>
              <a:rPr lang="en-US" baseline="0"/>
              <a:t> Commercial </a:t>
            </a:r>
            <a:r>
              <a:rPr lang="en-US"/>
              <a:t>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'PAC - Commercial'!$B$46</c:f>
              <c:strCache>
                <c:ptCount val="1"/>
                <c:pt idx="0">
                  <c:v>30+ days</c:v>
                </c:pt>
              </c:strCache>
            </c:strRef>
          </c:tx>
          <c:spPr>
            <a:solidFill>
              <a:schemeClr val="accent1"/>
            </a:solidFill>
            <a:ln>
              <a:noFill/>
            </a:ln>
            <a:effectLst/>
          </c:spPr>
          <c:invertIfNegative val="0"/>
          <c:cat>
            <c:numRef>
              <c:f>'PAC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Commercial'!$B$47:$B$84</c:f>
              <c:numCache>
                <c:formatCode>_("$"* #,##0_);_("$"* \(#,##0\);_("$"* "-"??_);_(@_)</c:formatCode>
                <c:ptCount val="38"/>
                <c:pt idx="0">
                  <c:v>1002233.33</c:v>
                </c:pt>
                <c:pt idx="1">
                  <c:v>973560.27</c:v>
                </c:pt>
                <c:pt idx="2">
                  <c:v>1264318.24</c:v>
                </c:pt>
                <c:pt idx="3">
                  <c:v>1585378.5</c:v>
                </c:pt>
                <c:pt idx="4">
                  <c:v>1733799.79</c:v>
                </c:pt>
                <c:pt idx="5">
                  <c:v>867709.78</c:v>
                </c:pt>
                <c:pt idx="6">
                  <c:v>920968.86</c:v>
                </c:pt>
                <c:pt idx="7">
                  <c:v>1085594.46</c:v>
                </c:pt>
                <c:pt idx="8">
                  <c:v>1033638.02</c:v>
                </c:pt>
                <c:pt idx="9">
                  <c:v>1028468.61</c:v>
                </c:pt>
                <c:pt idx="10">
                  <c:v>1035171.05</c:v>
                </c:pt>
                <c:pt idx="11">
                  <c:v>1035171.05</c:v>
                </c:pt>
                <c:pt idx="12">
                  <c:v>321618.89000000013</c:v>
                </c:pt>
                <c:pt idx="13">
                  <c:v>315753</c:v>
                </c:pt>
                <c:pt idx="14">
                  <c:v>268438</c:v>
                </c:pt>
                <c:pt idx="15">
                  <c:v>275298</c:v>
                </c:pt>
                <c:pt idx="16">
                  <c:v>244877</c:v>
                </c:pt>
                <c:pt idx="17">
                  <c:v>222943</c:v>
                </c:pt>
                <c:pt idx="18">
                  <c:v>315102</c:v>
                </c:pt>
                <c:pt idx="19">
                  <c:v>222943</c:v>
                </c:pt>
                <c:pt idx="20">
                  <c:v>317704</c:v>
                </c:pt>
                <c:pt idx="21">
                  <c:v>269684</c:v>
                </c:pt>
                <c:pt idx="22">
                  <c:v>293703</c:v>
                </c:pt>
                <c:pt idx="23">
                  <c:v>320594</c:v>
                </c:pt>
                <c:pt idx="24">
                  <c:v>271427</c:v>
                </c:pt>
                <c:pt idx="25">
                  <c:v>338425</c:v>
                </c:pt>
                <c:pt idx="26">
                  <c:v>302785</c:v>
                </c:pt>
                <c:pt idx="27">
                  <c:v>328904</c:v>
                </c:pt>
                <c:pt idx="28">
                  <c:v>272272</c:v>
                </c:pt>
                <c:pt idx="29">
                  <c:v>244540</c:v>
                </c:pt>
                <c:pt idx="30">
                  <c:v>308293</c:v>
                </c:pt>
                <c:pt idx="31">
                  <c:v>245785</c:v>
                </c:pt>
                <c:pt idx="32">
                  <c:v>308293</c:v>
                </c:pt>
                <c:pt idx="33">
                  <c:v>346726</c:v>
                </c:pt>
                <c:pt idx="34">
                  <c:v>323826</c:v>
                </c:pt>
                <c:pt idx="35">
                  <c:v>323431</c:v>
                </c:pt>
                <c:pt idx="36">
                  <c:v>346448</c:v>
                </c:pt>
                <c:pt idx="37">
                  <c:v>417273</c:v>
                </c:pt>
              </c:numCache>
            </c:numRef>
          </c:val>
          <c:extLst>
            <c:ext xmlns:c16="http://schemas.microsoft.com/office/drawing/2014/chart" uri="{C3380CC4-5D6E-409C-BE32-E72D297353CC}">
              <c16:uniqueId val="{00000000-57FB-4386-9211-D835F51D803E}"/>
            </c:ext>
          </c:extLst>
        </c:ser>
        <c:ser>
          <c:idx val="1"/>
          <c:order val="1"/>
          <c:tx>
            <c:strRef>
              <c:f>'PAC - Commercial'!$C$46</c:f>
              <c:strCache>
                <c:ptCount val="1"/>
                <c:pt idx="0">
                  <c:v>60+ days</c:v>
                </c:pt>
              </c:strCache>
            </c:strRef>
          </c:tx>
          <c:spPr>
            <a:solidFill>
              <a:schemeClr val="accent2"/>
            </a:solidFill>
            <a:ln>
              <a:noFill/>
            </a:ln>
            <a:effectLst/>
          </c:spPr>
          <c:invertIfNegative val="0"/>
          <c:cat>
            <c:numRef>
              <c:f>'PAC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Commercial'!$C$47:$C$84</c:f>
              <c:numCache>
                <c:formatCode>_("$"* #,##0_);_("$"* \(#,##0\);_("$"* "-"??_);_(@_)</c:formatCode>
                <c:ptCount val="38"/>
                <c:pt idx="0">
                  <c:v>289661.26</c:v>
                </c:pt>
                <c:pt idx="1">
                  <c:v>438879.26</c:v>
                </c:pt>
                <c:pt idx="2">
                  <c:v>464774.22</c:v>
                </c:pt>
                <c:pt idx="3">
                  <c:v>1137342.92</c:v>
                </c:pt>
                <c:pt idx="4">
                  <c:v>1154441.3500000001</c:v>
                </c:pt>
                <c:pt idx="5">
                  <c:v>788868.63</c:v>
                </c:pt>
                <c:pt idx="6">
                  <c:v>563675.18999999994</c:v>
                </c:pt>
                <c:pt idx="7">
                  <c:v>723724.53</c:v>
                </c:pt>
                <c:pt idx="8">
                  <c:v>640657.71</c:v>
                </c:pt>
                <c:pt idx="9">
                  <c:v>698806.7</c:v>
                </c:pt>
                <c:pt idx="10">
                  <c:v>708091.23</c:v>
                </c:pt>
                <c:pt idx="11">
                  <c:v>708091.23</c:v>
                </c:pt>
                <c:pt idx="12">
                  <c:v>183239.83000000002</c:v>
                </c:pt>
                <c:pt idx="13">
                  <c:v>237198</c:v>
                </c:pt>
                <c:pt idx="14">
                  <c:v>198909</c:v>
                </c:pt>
                <c:pt idx="15">
                  <c:v>202823</c:v>
                </c:pt>
                <c:pt idx="16">
                  <c:v>170170</c:v>
                </c:pt>
                <c:pt idx="17">
                  <c:v>126839</c:v>
                </c:pt>
                <c:pt idx="18">
                  <c:v>146266</c:v>
                </c:pt>
                <c:pt idx="19">
                  <c:v>126839</c:v>
                </c:pt>
                <c:pt idx="20">
                  <c:v>150208</c:v>
                </c:pt>
                <c:pt idx="21">
                  <c:v>174299</c:v>
                </c:pt>
                <c:pt idx="22">
                  <c:v>161687</c:v>
                </c:pt>
                <c:pt idx="23">
                  <c:v>161617</c:v>
                </c:pt>
                <c:pt idx="24">
                  <c:v>169040</c:v>
                </c:pt>
                <c:pt idx="25">
                  <c:v>164041</c:v>
                </c:pt>
                <c:pt idx="26">
                  <c:v>223508</c:v>
                </c:pt>
                <c:pt idx="27">
                  <c:v>222459</c:v>
                </c:pt>
                <c:pt idx="28">
                  <c:v>214552</c:v>
                </c:pt>
                <c:pt idx="29">
                  <c:v>166498</c:v>
                </c:pt>
                <c:pt idx="30">
                  <c:v>179456</c:v>
                </c:pt>
                <c:pt idx="31">
                  <c:v>156264</c:v>
                </c:pt>
                <c:pt idx="32">
                  <c:v>179456</c:v>
                </c:pt>
                <c:pt idx="33">
                  <c:v>203759</c:v>
                </c:pt>
                <c:pt idx="34">
                  <c:v>177607</c:v>
                </c:pt>
                <c:pt idx="35">
                  <c:v>162474</c:v>
                </c:pt>
                <c:pt idx="36">
                  <c:v>162126</c:v>
                </c:pt>
                <c:pt idx="37">
                  <c:v>203186</c:v>
                </c:pt>
              </c:numCache>
            </c:numRef>
          </c:val>
          <c:extLst>
            <c:ext xmlns:c16="http://schemas.microsoft.com/office/drawing/2014/chart" uri="{C3380CC4-5D6E-409C-BE32-E72D297353CC}">
              <c16:uniqueId val="{00000001-57FB-4386-9211-D835F51D803E}"/>
            </c:ext>
          </c:extLst>
        </c:ser>
        <c:ser>
          <c:idx val="2"/>
          <c:order val="2"/>
          <c:tx>
            <c:strRef>
              <c:f>'PAC - Commercial'!$D$46</c:f>
              <c:strCache>
                <c:ptCount val="1"/>
                <c:pt idx="0">
                  <c:v>90+ days</c:v>
                </c:pt>
              </c:strCache>
            </c:strRef>
          </c:tx>
          <c:spPr>
            <a:solidFill>
              <a:schemeClr val="accent3"/>
            </a:solidFill>
            <a:ln>
              <a:noFill/>
            </a:ln>
            <a:effectLst/>
          </c:spPr>
          <c:invertIfNegative val="0"/>
          <c:cat>
            <c:numRef>
              <c:f>'PAC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Commercial'!$D$47:$D$84</c:f>
              <c:numCache>
                <c:formatCode>_("$"* #,##0_);_("$"* \(#,##0\);_("$"* "-"??_);_(@_)</c:formatCode>
                <c:ptCount val="38"/>
                <c:pt idx="0">
                  <c:v>511658.85</c:v>
                </c:pt>
                <c:pt idx="1">
                  <c:v>524604.71</c:v>
                </c:pt>
                <c:pt idx="2">
                  <c:v>761183.24</c:v>
                </c:pt>
                <c:pt idx="3">
                  <c:v>1222801.5</c:v>
                </c:pt>
                <c:pt idx="4">
                  <c:v>2152323.35</c:v>
                </c:pt>
                <c:pt idx="5">
                  <c:v>2643339.84</c:v>
                </c:pt>
                <c:pt idx="6">
                  <c:v>3049909.39</c:v>
                </c:pt>
                <c:pt idx="7">
                  <c:v>3464298.69</c:v>
                </c:pt>
                <c:pt idx="8">
                  <c:v>4191757.38</c:v>
                </c:pt>
                <c:pt idx="9">
                  <c:v>4522940.63</c:v>
                </c:pt>
                <c:pt idx="10">
                  <c:v>5306334.28</c:v>
                </c:pt>
                <c:pt idx="11">
                  <c:v>5306334.28</c:v>
                </c:pt>
                <c:pt idx="12">
                  <c:v>2097578.3099999996</c:v>
                </c:pt>
                <c:pt idx="13">
                  <c:v>2186742</c:v>
                </c:pt>
                <c:pt idx="14">
                  <c:v>2244701</c:v>
                </c:pt>
                <c:pt idx="15">
                  <c:v>2341709</c:v>
                </c:pt>
                <c:pt idx="16">
                  <c:v>2123470</c:v>
                </c:pt>
                <c:pt idx="17">
                  <c:v>1919232</c:v>
                </c:pt>
                <c:pt idx="18">
                  <c:v>1777724</c:v>
                </c:pt>
                <c:pt idx="19">
                  <c:v>1919232</c:v>
                </c:pt>
                <c:pt idx="20">
                  <c:v>1636219</c:v>
                </c:pt>
                <c:pt idx="21">
                  <c:v>1594773</c:v>
                </c:pt>
                <c:pt idx="22">
                  <c:v>1496849</c:v>
                </c:pt>
                <c:pt idx="23">
                  <c:v>1482599</c:v>
                </c:pt>
                <c:pt idx="24">
                  <c:v>1472442</c:v>
                </c:pt>
                <c:pt idx="25">
                  <c:v>1450067</c:v>
                </c:pt>
                <c:pt idx="26">
                  <c:v>1581034</c:v>
                </c:pt>
                <c:pt idx="27">
                  <c:v>1636894</c:v>
                </c:pt>
                <c:pt idx="28">
                  <c:v>1594182</c:v>
                </c:pt>
                <c:pt idx="29">
                  <c:v>1571739</c:v>
                </c:pt>
                <c:pt idx="30">
                  <c:v>1553817</c:v>
                </c:pt>
                <c:pt idx="31">
                  <c:v>1502548</c:v>
                </c:pt>
                <c:pt idx="32">
                  <c:v>1553817</c:v>
                </c:pt>
                <c:pt idx="33">
                  <c:v>1580321</c:v>
                </c:pt>
                <c:pt idx="34">
                  <c:v>1653447</c:v>
                </c:pt>
                <c:pt idx="35">
                  <c:v>1711948</c:v>
                </c:pt>
                <c:pt idx="36">
                  <c:v>1718030</c:v>
                </c:pt>
                <c:pt idx="37">
                  <c:v>1560822</c:v>
                </c:pt>
              </c:numCache>
            </c:numRef>
          </c:val>
          <c:extLst>
            <c:ext xmlns:c16="http://schemas.microsoft.com/office/drawing/2014/chart" uri="{C3380CC4-5D6E-409C-BE32-E72D297353CC}">
              <c16:uniqueId val="{00000002-57FB-4386-9211-D835F51D803E}"/>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'Oregon IOU Residential Arrears '!$B$87</c:f>
              <c:strCache>
                <c:ptCount val="1"/>
                <c:pt idx="0">
                  <c:v>Average Arrears Balance</c:v>
                </c:pt>
              </c:strCache>
            </c:strRef>
          </c:tx>
          <c:spPr>
            <a:solidFill>
              <a:schemeClr val="accent1"/>
            </a:solidFill>
            <a:ln>
              <a:noFill/>
            </a:ln>
            <a:effectLst/>
          </c:spPr>
          <c:invertIfNegative val="0"/>
          <c:cat>
            <c:numRef>
              <c:f>'Oregon IOU Residential Arrears '!$A$88:$A$125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Residential Arrears '!$B$88:$B$125</c:f>
              <c:numCache>
                <c:formatCode>_("$"* #,##0_);_("$"* \(#,##0\);_("$"* "-"??_);_(@_)</c:formatCode>
                <c:ptCount val="38"/>
                <c:pt idx="0">
                  <c:v>142.91305091229009</c:v>
                </c:pt>
                <c:pt idx="1">
                  <c:v>145.03291640973239</c:v>
                </c:pt>
                <c:pt idx="2">
                  <c:v>154.46446676753104</c:v>
                </c:pt>
                <c:pt idx="3">
                  <c:v>180.50798901660093</c:v>
                </c:pt>
                <c:pt idx="4">
                  <c:v>195.16837644520535</c:v>
                </c:pt>
                <c:pt idx="5">
                  <c:v>203.83520077995794</c:v>
                </c:pt>
                <c:pt idx="6">
                  <c:v>214.10517233436721</c:v>
                </c:pt>
                <c:pt idx="7">
                  <c:v>223.61320516648334</c:v>
                </c:pt>
                <c:pt idx="8">
                  <c:v>238.67566072857304</c:v>
                </c:pt>
                <c:pt idx="9">
                  <c:v>247.84896172246812</c:v>
                </c:pt>
                <c:pt idx="10">
                  <c:v>252.44424980578614</c:v>
                </c:pt>
                <c:pt idx="11">
                  <c:v>287.45024673810042</c:v>
                </c:pt>
                <c:pt idx="12">
                  <c:v>318.53242430060226</c:v>
                </c:pt>
                <c:pt idx="13">
                  <c:v>334.79137926811165</c:v>
                </c:pt>
                <c:pt idx="14">
                  <c:v>353.14060116359207</c:v>
                </c:pt>
                <c:pt idx="15">
                  <c:v>346.30090173660608</c:v>
                </c:pt>
                <c:pt idx="16">
                  <c:v>330.77180675121815</c:v>
                </c:pt>
                <c:pt idx="17">
                  <c:v>329.53715635827876</c:v>
                </c:pt>
                <c:pt idx="18">
                  <c:v>314.60158877636343</c:v>
                </c:pt>
                <c:pt idx="19">
                  <c:v>312.49206995955774</c:v>
                </c:pt>
                <c:pt idx="20">
                  <c:v>301.23931254435468</c:v>
                </c:pt>
                <c:pt idx="21">
                  <c:v>270.24587343025212</c:v>
                </c:pt>
                <c:pt idx="22">
                  <c:v>255.66905813575835</c:v>
                </c:pt>
                <c:pt idx="23">
                  <c:v>249.12120535102267</c:v>
                </c:pt>
                <c:pt idx="24">
                  <c:v>256.79749164338239</c:v>
                </c:pt>
                <c:pt idx="25">
                  <c:v>255.89566790179725</c:v>
                </c:pt>
                <c:pt idx="26">
                  <c:v>251.31880700611907</c:v>
                </c:pt>
                <c:pt idx="27">
                  <c:v>240.95840223197581</c:v>
                </c:pt>
                <c:pt idx="28">
                  <c:v>229.72691472318223</c:v>
                </c:pt>
                <c:pt idx="29">
                  <c:v>222.05043260801713</c:v>
                </c:pt>
                <c:pt idx="30">
                  <c:v>209.77343320325389</c:v>
                </c:pt>
                <c:pt idx="31">
                  <c:v>213.35589982897423</c:v>
                </c:pt>
                <c:pt idx="32">
                  <c:v>220.64347341853119</c:v>
                </c:pt>
                <c:pt idx="33">
                  <c:v>213.57681654014061</c:v>
                </c:pt>
                <c:pt idx="34">
                  <c:v>201.85058522020179</c:v>
                </c:pt>
                <c:pt idx="35">
                  <c:v>221.08952536094142</c:v>
                </c:pt>
                <c:pt idx="36">
                  <c:v>237.7755226237918</c:v>
                </c:pt>
                <c:pt idx="37">
                  <c:v>240.3484133899841</c:v>
                </c:pt>
              </c:numCache>
            </c:numRef>
          </c:val>
          <c:extLst>
            <c:ext xmlns:c16="http://schemas.microsoft.com/office/drawing/2014/chart" uri="{C3380CC4-5D6E-409C-BE32-E72D297353CC}">
              <c16:uniqueId val="{00000000-AA90-4A36-9C58-ED26075F4E6C}"/>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PAC Average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'PAC - Commercial'!$B$87</c:f>
              <c:strCache>
                <c:ptCount val="1"/>
                <c:pt idx="0">
                  <c:v>Average Arrears Balance</c:v>
                </c:pt>
              </c:strCache>
            </c:strRef>
          </c:tx>
          <c:spPr>
            <a:solidFill>
              <a:schemeClr val="accent1"/>
            </a:solidFill>
            <a:ln>
              <a:noFill/>
            </a:ln>
            <a:effectLst/>
          </c:spPr>
          <c:invertIfNegative val="0"/>
          <c:cat>
            <c:numRef>
              <c:f>'PAC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'PAC - Commercial'!$B$88:$B$125</c:f>
              <c:numCache>
                <c:formatCode>_("$"* #,##0_);_("$"* \(#,##0\);_("$"* "-"??_);_(@_)</c:formatCode>
                <c:ptCount val="38"/>
                <c:pt idx="0">
                  <c:v>463.40016443987668</c:v>
                </c:pt>
                <c:pt idx="1">
                  <c:v>521.69249663344999</c:v>
                </c:pt>
                <c:pt idx="2">
                  <c:v>514.51977272727277</c:v>
                </c:pt>
                <c:pt idx="3">
                  <c:v>649.46879341563783</c:v>
                </c:pt>
                <c:pt idx="4">
                  <c:v>633.31630732504084</c:v>
                </c:pt>
                <c:pt idx="5">
                  <c:v>652.09557931452832</c:v>
                </c:pt>
                <c:pt idx="6">
                  <c:v>758.92107782426774</c:v>
                </c:pt>
                <c:pt idx="7">
                  <c:v>824.90500234631622</c:v>
                </c:pt>
                <c:pt idx="8">
                  <c:v>849.78315370128917</c:v>
                </c:pt>
                <c:pt idx="9">
                  <c:v>945.28371748336349</c:v>
                </c:pt>
                <c:pt idx="10">
                  <c:v>978.8387336850875</c:v>
                </c:pt>
                <c:pt idx="11">
                  <c:v>1332.8789109472491</c:v>
                </c:pt>
                <c:pt idx="12">
                  <c:v>605.49954164727774</c:v>
                </c:pt>
                <c:pt idx="13">
                  <c:v>537.30005883506567</c:v>
                </c:pt>
                <c:pt idx="14">
                  <c:v>562.08248704663208</c:v>
                </c:pt>
                <c:pt idx="15">
                  <c:v>582.85035138486978</c:v>
                </c:pt>
                <c:pt idx="16">
                  <c:v>580.49782757832156</c:v>
                </c:pt>
                <c:pt idx="17">
                  <c:v>542.69648409471415</c:v>
                </c:pt>
                <c:pt idx="18">
                  <c:v>481.8360232408005</c:v>
                </c:pt>
                <c:pt idx="19">
                  <c:v>542.69648409471415</c:v>
                </c:pt>
                <c:pt idx="20">
                  <c:v>481.49450800915332</c:v>
                </c:pt>
                <c:pt idx="21">
                  <c:v>472.70020867145837</c:v>
                </c:pt>
                <c:pt idx="22">
                  <c:v>427.65366922234392</c:v>
                </c:pt>
                <c:pt idx="23">
                  <c:v>426.02124891587164</c:v>
                </c:pt>
                <c:pt idx="24">
                  <c:v>464.74951409135082</c:v>
                </c:pt>
                <c:pt idx="25">
                  <c:v>476.45998047828209</c:v>
                </c:pt>
                <c:pt idx="26">
                  <c:v>490.98951537744642</c:v>
                </c:pt>
                <c:pt idx="27">
                  <c:v>472.3196632851284</c:v>
                </c:pt>
                <c:pt idx="28">
                  <c:v>470.2838418079096</c:v>
                </c:pt>
                <c:pt idx="29">
                  <c:v>483.01510353227769</c:v>
                </c:pt>
                <c:pt idx="30">
                  <c:v>439.42445114076622</c:v>
                </c:pt>
                <c:pt idx="31">
                  <c:v>474.72507477567297</c:v>
                </c:pt>
                <c:pt idx="32">
                  <c:v>439.42445114076622</c:v>
                </c:pt>
                <c:pt idx="33">
                  <c:v>454.32963752665245</c:v>
                </c:pt>
                <c:pt idx="34">
                  <c:v>454.52014342965617</c:v>
                </c:pt>
                <c:pt idx="35">
                  <c:v>496.01737756714061</c:v>
                </c:pt>
                <c:pt idx="36">
                  <c:v>542.2805650267901</c:v>
                </c:pt>
                <c:pt idx="37">
                  <c:v>507.27465116279069</c:v>
                </c:pt>
              </c:numCache>
            </c:numRef>
          </c:val>
          <c:extLst>
            <c:ext xmlns:c16="http://schemas.microsoft.com/office/drawing/2014/chart" uri="{C3380CC4-5D6E-409C-BE32-E72D297353CC}">
              <c16:uniqueId val="{00000000-1B76-4196-BB8A-45CE8FEB8F1A}"/>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Avista</a:t>
            </a:r>
            <a:r>
              <a:rPr lang="en-US" baseline="0"/>
              <a:t> Residential </a:t>
            </a:r>
            <a:r>
              <a:rPr lang="en-US"/>
              <a:t>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'Avista - Residential'!$B$5</c:f>
              <c:strCache>
                <c:ptCount val="1"/>
                <c:pt idx="0">
                  <c:v>30+ days</c:v>
                </c:pt>
              </c:strCache>
            </c:strRef>
          </c:tx>
          <c:spPr>
            <a:solidFill>
              <a:schemeClr val="accent1"/>
            </a:solidFill>
            <a:ln>
              <a:noFill/>
            </a:ln>
            <a:effectLst/>
          </c:spPr>
          <c:invertIfNegative val="0"/>
          <c:cat>
            <c:numRef>
              <c:f>'Avista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Residential'!$B$6:$B$43</c:f>
              <c:numCache>
                <c:formatCode>_(* #,##0_);_(* \(#,##0\);_(* "-"??_);_(@_)</c:formatCode>
                <c:ptCount val="38"/>
                <c:pt idx="0">
                  <c:v>5828</c:v>
                </c:pt>
                <c:pt idx="1">
                  <c:v>6021</c:v>
                </c:pt>
                <c:pt idx="2">
                  <c:v>5950</c:v>
                </c:pt>
                <c:pt idx="3">
                  <c:v>4521</c:v>
                </c:pt>
                <c:pt idx="4">
                  <c:v>4187</c:v>
                </c:pt>
                <c:pt idx="5">
                  <c:v>3552</c:v>
                </c:pt>
                <c:pt idx="6">
                  <c:v>3975</c:v>
                </c:pt>
                <c:pt idx="7">
                  <c:v>4036</c:v>
                </c:pt>
                <c:pt idx="8">
                  <c:v>3283</c:v>
                </c:pt>
                <c:pt idx="9">
                  <c:v>3704</c:v>
                </c:pt>
                <c:pt idx="10">
                  <c:v>4324</c:v>
                </c:pt>
                <c:pt idx="11">
                  <c:v>3329</c:v>
                </c:pt>
                <c:pt idx="12">
                  <c:v>4504</c:v>
                </c:pt>
                <c:pt idx="13">
                  <c:v>4432</c:v>
                </c:pt>
                <c:pt idx="14">
                  <c:v>3472</c:v>
                </c:pt>
                <c:pt idx="15">
                  <c:v>3992</c:v>
                </c:pt>
                <c:pt idx="16">
                  <c:v>5198</c:v>
                </c:pt>
                <c:pt idx="17">
                  <c:v>3593</c:v>
                </c:pt>
                <c:pt idx="18">
                  <c:v>3911</c:v>
                </c:pt>
                <c:pt idx="19">
                  <c:v>3467</c:v>
                </c:pt>
                <c:pt idx="20">
                  <c:v>3320</c:v>
                </c:pt>
                <c:pt idx="21">
                  <c:v>4009</c:v>
                </c:pt>
                <c:pt idx="22">
                  <c:v>3746</c:v>
                </c:pt>
                <c:pt idx="23">
                  <c:v>3515</c:v>
                </c:pt>
                <c:pt idx="24">
                  <c:v>4069</c:v>
                </c:pt>
                <c:pt idx="25">
                  <c:v>4538</c:v>
                </c:pt>
                <c:pt idx="26">
                  <c:v>4134</c:v>
                </c:pt>
                <c:pt idx="27">
                  <c:v>4411</c:v>
                </c:pt>
                <c:pt idx="28">
                  <c:v>4104</c:v>
                </c:pt>
                <c:pt idx="29">
                  <c:v>3766</c:v>
                </c:pt>
                <c:pt idx="30">
                  <c:v>3569</c:v>
                </c:pt>
                <c:pt idx="31">
                  <c:v>3013</c:v>
                </c:pt>
                <c:pt idx="32">
                  <c:v>3425</c:v>
                </c:pt>
                <c:pt idx="33">
                  <c:v>3808</c:v>
                </c:pt>
                <c:pt idx="34">
                  <c:v>3153</c:v>
                </c:pt>
                <c:pt idx="35">
                  <c:v>3911</c:v>
                </c:pt>
                <c:pt idx="36">
                  <c:v>4543</c:v>
                </c:pt>
                <c:pt idx="37">
                  <c:v>3752</c:v>
                </c:pt>
              </c:numCache>
            </c:numRef>
          </c:val>
          <c:extLst>
            <c:ext xmlns:c16="http://schemas.microsoft.com/office/drawing/2014/chart" uri="{C3380CC4-5D6E-409C-BE32-E72D297353CC}">
              <c16:uniqueId val="{00000000-6287-499F-9C43-94BBB81AB162}"/>
            </c:ext>
          </c:extLst>
        </c:ser>
        <c:ser>
          <c:idx val="1"/>
          <c:order val="1"/>
          <c:tx>
            <c:strRef>
              <c:f>'Avista - Residential'!$C$5</c:f>
              <c:strCache>
                <c:ptCount val="1"/>
                <c:pt idx="0">
                  <c:v>60+ days</c:v>
                </c:pt>
              </c:strCache>
            </c:strRef>
          </c:tx>
          <c:spPr>
            <a:solidFill>
              <a:schemeClr val="accent2"/>
            </a:solidFill>
            <a:ln>
              <a:noFill/>
            </a:ln>
            <a:effectLst/>
          </c:spPr>
          <c:invertIfNegative val="0"/>
          <c:cat>
            <c:numRef>
              <c:f>'Avista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Residential'!$C$6:$C$43</c:f>
              <c:numCache>
                <c:formatCode>_(* #,##0_);_(* \(#,##0\);_(* "-"??_);_(@_)</c:formatCode>
                <c:ptCount val="38"/>
                <c:pt idx="0">
                  <c:v>1590</c:v>
                </c:pt>
                <c:pt idx="1">
                  <c:v>2133</c:v>
                </c:pt>
                <c:pt idx="2">
                  <c:v>2695</c:v>
                </c:pt>
                <c:pt idx="3">
                  <c:v>2742</c:v>
                </c:pt>
                <c:pt idx="4">
                  <c:v>2616</c:v>
                </c:pt>
                <c:pt idx="5">
                  <c:v>1846</c:v>
                </c:pt>
                <c:pt idx="6">
                  <c:v>1614</c:v>
                </c:pt>
                <c:pt idx="7">
                  <c:v>1922</c:v>
                </c:pt>
                <c:pt idx="8">
                  <c:v>1803</c:v>
                </c:pt>
                <c:pt idx="9">
                  <c:v>1525</c:v>
                </c:pt>
                <c:pt idx="10">
                  <c:v>1465</c:v>
                </c:pt>
                <c:pt idx="11">
                  <c:v>1497</c:v>
                </c:pt>
                <c:pt idx="12">
                  <c:v>1354</c:v>
                </c:pt>
                <c:pt idx="13">
                  <c:v>1692</c:v>
                </c:pt>
                <c:pt idx="14">
                  <c:v>1529</c:v>
                </c:pt>
                <c:pt idx="15">
                  <c:v>1456</c:v>
                </c:pt>
                <c:pt idx="16">
                  <c:v>2113</c:v>
                </c:pt>
                <c:pt idx="17">
                  <c:v>2566</c:v>
                </c:pt>
                <c:pt idx="18">
                  <c:v>1692</c:v>
                </c:pt>
                <c:pt idx="19">
                  <c:v>1657</c:v>
                </c:pt>
                <c:pt idx="20">
                  <c:v>1532</c:v>
                </c:pt>
                <c:pt idx="21">
                  <c:v>1575</c:v>
                </c:pt>
                <c:pt idx="22">
                  <c:v>1618</c:v>
                </c:pt>
                <c:pt idx="23">
                  <c:v>1519</c:v>
                </c:pt>
                <c:pt idx="24">
                  <c:v>1690</c:v>
                </c:pt>
                <c:pt idx="25">
                  <c:v>1835</c:v>
                </c:pt>
                <c:pt idx="26">
                  <c:v>1884</c:v>
                </c:pt>
                <c:pt idx="27">
                  <c:v>2116</c:v>
                </c:pt>
                <c:pt idx="28">
                  <c:v>2260</c:v>
                </c:pt>
                <c:pt idx="29">
                  <c:v>2045</c:v>
                </c:pt>
                <c:pt idx="30">
                  <c:v>1710</c:v>
                </c:pt>
                <c:pt idx="31">
                  <c:v>1838</c:v>
                </c:pt>
                <c:pt idx="32">
                  <c:v>1317</c:v>
                </c:pt>
                <c:pt idx="33">
                  <c:v>1403</c:v>
                </c:pt>
                <c:pt idx="34">
                  <c:v>1591</c:v>
                </c:pt>
                <c:pt idx="35">
                  <c:v>1569</c:v>
                </c:pt>
                <c:pt idx="36">
                  <c:v>1716</c:v>
                </c:pt>
                <c:pt idx="37">
                  <c:v>2124</c:v>
                </c:pt>
              </c:numCache>
            </c:numRef>
          </c:val>
          <c:extLst>
            <c:ext xmlns:c16="http://schemas.microsoft.com/office/drawing/2014/chart" uri="{C3380CC4-5D6E-409C-BE32-E72D297353CC}">
              <c16:uniqueId val="{00000001-6287-499F-9C43-94BBB81AB162}"/>
            </c:ext>
          </c:extLst>
        </c:ser>
        <c:ser>
          <c:idx val="2"/>
          <c:order val="2"/>
          <c:tx>
            <c:strRef>
              <c:f>'Avista - Residential'!$D$5</c:f>
              <c:strCache>
                <c:ptCount val="1"/>
                <c:pt idx="0">
                  <c:v>90+ days</c:v>
                </c:pt>
              </c:strCache>
            </c:strRef>
          </c:tx>
          <c:spPr>
            <a:solidFill>
              <a:schemeClr val="accent3"/>
            </a:solidFill>
            <a:ln>
              <a:noFill/>
            </a:ln>
            <a:effectLst/>
          </c:spPr>
          <c:invertIfNegative val="0"/>
          <c:cat>
            <c:numRef>
              <c:f>'Avista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Residential'!$D$6:$D$43</c:f>
              <c:numCache>
                <c:formatCode>_(* #,##0_);_(* \(#,##0\);_(* "-"??_);_(@_)</c:formatCode>
                <c:ptCount val="38"/>
                <c:pt idx="0">
                  <c:v>1766</c:v>
                </c:pt>
                <c:pt idx="1">
                  <c:v>1438</c:v>
                </c:pt>
                <c:pt idx="2">
                  <c:v>1714</c:v>
                </c:pt>
                <c:pt idx="3">
                  <c:v>2685</c:v>
                </c:pt>
                <c:pt idx="4">
                  <c:v>3618</c:v>
                </c:pt>
                <c:pt idx="5">
                  <c:v>4309</c:v>
                </c:pt>
                <c:pt idx="6">
                  <c:v>4566</c:v>
                </c:pt>
                <c:pt idx="7">
                  <c:v>4761</c:v>
                </c:pt>
                <c:pt idx="8">
                  <c:v>5092</c:v>
                </c:pt>
                <c:pt idx="9">
                  <c:v>5067</c:v>
                </c:pt>
                <c:pt idx="10">
                  <c:v>4912</c:v>
                </c:pt>
                <c:pt idx="11">
                  <c:v>4614</c:v>
                </c:pt>
                <c:pt idx="12">
                  <c:v>4072</c:v>
                </c:pt>
                <c:pt idx="13">
                  <c:v>3860</c:v>
                </c:pt>
                <c:pt idx="14">
                  <c:v>3683</c:v>
                </c:pt>
                <c:pt idx="15">
                  <c:v>2879</c:v>
                </c:pt>
                <c:pt idx="16">
                  <c:v>2932</c:v>
                </c:pt>
                <c:pt idx="17">
                  <c:v>3770</c:v>
                </c:pt>
                <c:pt idx="18">
                  <c:v>4838</c:v>
                </c:pt>
                <c:pt idx="19">
                  <c:v>4872</c:v>
                </c:pt>
                <c:pt idx="20">
                  <c:v>4857</c:v>
                </c:pt>
                <c:pt idx="21">
                  <c:v>4559</c:v>
                </c:pt>
                <c:pt idx="22">
                  <c:v>4373</c:v>
                </c:pt>
                <c:pt idx="23">
                  <c:v>4195</c:v>
                </c:pt>
                <c:pt idx="24">
                  <c:v>3782</c:v>
                </c:pt>
                <c:pt idx="25">
                  <c:v>3161</c:v>
                </c:pt>
                <c:pt idx="26">
                  <c:v>2990</c:v>
                </c:pt>
                <c:pt idx="27">
                  <c:v>3036</c:v>
                </c:pt>
                <c:pt idx="28">
                  <c:v>3474</c:v>
                </c:pt>
                <c:pt idx="29">
                  <c:v>3943</c:v>
                </c:pt>
                <c:pt idx="30">
                  <c:v>4860</c:v>
                </c:pt>
                <c:pt idx="31">
                  <c:v>5001</c:v>
                </c:pt>
                <c:pt idx="32">
                  <c:v>5126</c:v>
                </c:pt>
                <c:pt idx="33">
                  <c:v>4866</c:v>
                </c:pt>
                <c:pt idx="34">
                  <c:v>4456</c:v>
                </c:pt>
                <c:pt idx="35">
                  <c:v>4256</c:v>
                </c:pt>
                <c:pt idx="36">
                  <c:v>3848</c:v>
                </c:pt>
                <c:pt idx="37">
                  <c:v>3248</c:v>
                </c:pt>
              </c:numCache>
            </c:numRef>
          </c:val>
          <c:extLst>
            <c:ext xmlns:c16="http://schemas.microsoft.com/office/drawing/2014/chart" uri="{C3380CC4-5D6E-409C-BE32-E72D297353CC}">
              <c16:uniqueId val="{00000002-6287-499F-9C43-94BBB81AB162}"/>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Avista</a:t>
            </a:r>
            <a:r>
              <a:rPr lang="en-US" baseline="0"/>
              <a:t> </a:t>
            </a:r>
            <a:r>
              <a:rPr lang="en-US"/>
              <a:t>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'Avista - Residential'!$B$46</c:f>
              <c:strCache>
                <c:ptCount val="1"/>
                <c:pt idx="0">
                  <c:v>30+ days</c:v>
                </c:pt>
              </c:strCache>
            </c:strRef>
          </c:tx>
          <c:spPr>
            <a:solidFill>
              <a:schemeClr val="accent1"/>
            </a:solidFill>
            <a:ln>
              <a:noFill/>
            </a:ln>
            <a:effectLst/>
          </c:spPr>
          <c:invertIfNegative val="0"/>
          <c:cat>
            <c:numRef>
              <c:f>'Avista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Residential'!$B$47:$B$84</c:f>
              <c:numCache>
                <c:formatCode>_("$"* #,##0_);_("$"* \(#,##0\);_("$"* "-"??_);_(@_)</c:formatCode>
                <c:ptCount val="38"/>
                <c:pt idx="0">
                  <c:v>423364.06999999995</c:v>
                </c:pt>
                <c:pt idx="1">
                  <c:v>464995.06</c:v>
                </c:pt>
                <c:pt idx="2">
                  <c:v>433075.84</c:v>
                </c:pt>
                <c:pt idx="3">
                  <c:v>294716.2</c:v>
                </c:pt>
                <c:pt idx="4">
                  <c:v>217360.58</c:v>
                </c:pt>
                <c:pt idx="5">
                  <c:v>117732.75000000001</c:v>
                </c:pt>
                <c:pt idx="6">
                  <c:v>113920.50000000001</c:v>
                </c:pt>
                <c:pt idx="7">
                  <c:v>87768.79</c:v>
                </c:pt>
                <c:pt idx="8">
                  <c:v>66815.27</c:v>
                </c:pt>
                <c:pt idx="9">
                  <c:v>76871.24000000002</c:v>
                </c:pt>
                <c:pt idx="10">
                  <c:v>123264.88000000002</c:v>
                </c:pt>
                <c:pt idx="11">
                  <c:v>167829.16999999998</c:v>
                </c:pt>
                <c:pt idx="12">
                  <c:v>364739</c:v>
                </c:pt>
                <c:pt idx="13">
                  <c:v>379922.23</c:v>
                </c:pt>
                <c:pt idx="14">
                  <c:v>282006.48</c:v>
                </c:pt>
                <c:pt idx="15">
                  <c:v>313755.04000000004</c:v>
                </c:pt>
                <c:pt idx="16">
                  <c:v>300292.15999999992</c:v>
                </c:pt>
                <c:pt idx="17">
                  <c:v>130400.43999999999</c:v>
                </c:pt>
                <c:pt idx="18">
                  <c:v>112729.76999999999</c:v>
                </c:pt>
                <c:pt idx="19">
                  <c:v>75063.279999999984</c:v>
                </c:pt>
                <c:pt idx="20">
                  <c:v>71699.34</c:v>
                </c:pt>
                <c:pt idx="21">
                  <c:v>97081.549999999988</c:v>
                </c:pt>
                <c:pt idx="22">
                  <c:v>148894.15</c:v>
                </c:pt>
                <c:pt idx="23">
                  <c:v>210690.77000000005</c:v>
                </c:pt>
                <c:pt idx="24">
                  <c:v>370757.17000000004</c:v>
                </c:pt>
                <c:pt idx="25">
                  <c:v>492397.85</c:v>
                </c:pt>
                <c:pt idx="26">
                  <c:v>397314.31</c:v>
                </c:pt>
                <c:pt idx="27">
                  <c:v>366176.97000000003</c:v>
                </c:pt>
                <c:pt idx="28">
                  <c:v>267252.31000000006</c:v>
                </c:pt>
                <c:pt idx="29">
                  <c:v>223953.53</c:v>
                </c:pt>
                <c:pt idx="30">
                  <c:v>119929.3</c:v>
                </c:pt>
                <c:pt idx="31">
                  <c:v>79501.87999999999</c:v>
                </c:pt>
                <c:pt idx="32">
                  <c:v>81048.42</c:v>
                </c:pt>
                <c:pt idx="33">
                  <c:v>94407.079999999973</c:v>
                </c:pt>
                <c:pt idx="34">
                  <c:v>99067.410000000018</c:v>
                </c:pt>
                <c:pt idx="35">
                  <c:v>300832.22000000003</c:v>
                </c:pt>
                <c:pt idx="36">
                  <c:v>531243.13</c:v>
                </c:pt>
                <c:pt idx="37">
                  <c:v>451503.91999999993</c:v>
                </c:pt>
              </c:numCache>
            </c:numRef>
          </c:val>
          <c:extLst>
            <c:ext xmlns:c16="http://schemas.microsoft.com/office/drawing/2014/chart" uri="{C3380CC4-5D6E-409C-BE32-E72D297353CC}">
              <c16:uniqueId val="{00000000-6A64-4855-99B9-0A1D2DD184CB}"/>
            </c:ext>
          </c:extLst>
        </c:ser>
        <c:ser>
          <c:idx val="1"/>
          <c:order val="1"/>
          <c:tx>
            <c:strRef>
              <c:f>'Avista - Residential'!$C$46</c:f>
              <c:strCache>
                <c:ptCount val="1"/>
                <c:pt idx="0">
                  <c:v>60+ days</c:v>
                </c:pt>
              </c:strCache>
            </c:strRef>
          </c:tx>
          <c:spPr>
            <a:solidFill>
              <a:schemeClr val="accent2"/>
            </a:solidFill>
            <a:ln>
              <a:noFill/>
            </a:ln>
            <a:effectLst/>
          </c:spPr>
          <c:invertIfNegative val="0"/>
          <c:cat>
            <c:numRef>
              <c:f>'Avista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Residential'!$C$47:$C$84</c:f>
              <c:numCache>
                <c:formatCode>_("$"* #,##0_);_("$"* \(#,##0\);_("$"* "-"??_);_(@_)</c:formatCode>
                <c:ptCount val="38"/>
                <c:pt idx="0">
                  <c:v>206842.59999999995</c:v>
                </c:pt>
                <c:pt idx="1">
                  <c:v>310405.18999999994</c:v>
                </c:pt>
                <c:pt idx="2">
                  <c:v>412515.86</c:v>
                </c:pt>
                <c:pt idx="3">
                  <c:v>411827.0799999999</c:v>
                </c:pt>
                <c:pt idx="4">
                  <c:v>335689.50000000006</c:v>
                </c:pt>
                <c:pt idx="5">
                  <c:v>159114.25</c:v>
                </c:pt>
                <c:pt idx="6">
                  <c:v>100684.93000000001</c:v>
                </c:pt>
                <c:pt idx="7">
                  <c:v>104980.65999999997</c:v>
                </c:pt>
                <c:pt idx="8">
                  <c:v>73532.75999999998</c:v>
                </c:pt>
                <c:pt idx="9">
                  <c:v>65666.880000000005</c:v>
                </c:pt>
                <c:pt idx="10">
                  <c:v>71669.089999999982</c:v>
                </c:pt>
                <c:pt idx="11">
                  <c:v>105275.36</c:v>
                </c:pt>
                <c:pt idx="12">
                  <c:v>189089</c:v>
                </c:pt>
                <c:pt idx="13">
                  <c:v>278608.77</c:v>
                </c:pt>
                <c:pt idx="14">
                  <c:v>253541.97</c:v>
                </c:pt>
                <c:pt idx="15">
                  <c:v>238439.86000000007</c:v>
                </c:pt>
                <c:pt idx="16">
                  <c:v>294841.15000000008</c:v>
                </c:pt>
                <c:pt idx="17">
                  <c:v>235120.28999999998</c:v>
                </c:pt>
                <c:pt idx="18">
                  <c:v>115022.28000000003</c:v>
                </c:pt>
                <c:pt idx="19">
                  <c:v>82356.590000000011</c:v>
                </c:pt>
                <c:pt idx="20">
                  <c:v>64200.840000000011</c:v>
                </c:pt>
                <c:pt idx="21">
                  <c:v>74643.200000000026</c:v>
                </c:pt>
                <c:pt idx="22">
                  <c:v>103145.27000000002</c:v>
                </c:pt>
                <c:pt idx="23">
                  <c:v>140167.48999999993</c:v>
                </c:pt>
                <c:pt idx="24">
                  <c:v>243522.55999999997</c:v>
                </c:pt>
                <c:pt idx="25">
                  <c:v>363908.37999999995</c:v>
                </c:pt>
                <c:pt idx="26">
                  <c:v>382812.78000000009</c:v>
                </c:pt>
                <c:pt idx="27">
                  <c:v>377411.49000000005</c:v>
                </c:pt>
                <c:pt idx="28">
                  <c:v>328926.34000000003</c:v>
                </c:pt>
                <c:pt idx="29">
                  <c:v>248294.44999999998</c:v>
                </c:pt>
                <c:pt idx="30">
                  <c:v>152273.74</c:v>
                </c:pt>
                <c:pt idx="31">
                  <c:v>104422.66</c:v>
                </c:pt>
                <c:pt idx="32">
                  <c:v>67318.34</c:v>
                </c:pt>
                <c:pt idx="33">
                  <c:v>69404.979999999981</c:v>
                </c:pt>
                <c:pt idx="34">
                  <c:v>86148.59</c:v>
                </c:pt>
                <c:pt idx="35">
                  <c:v>150403.53000000003</c:v>
                </c:pt>
                <c:pt idx="36">
                  <c:v>326594.96000000002</c:v>
                </c:pt>
                <c:pt idx="37">
                  <c:v>451716.78000000009</c:v>
                </c:pt>
              </c:numCache>
            </c:numRef>
          </c:val>
          <c:extLst>
            <c:ext xmlns:c16="http://schemas.microsoft.com/office/drawing/2014/chart" uri="{C3380CC4-5D6E-409C-BE32-E72D297353CC}">
              <c16:uniqueId val="{00000001-6A64-4855-99B9-0A1D2DD184CB}"/>
            </c:ext>
          </c:extLst>
        </c:ser>
        <c:ser>
          <c:idx val="2"/>
          <c:order val="2"/>
          <c:tx>
            <c:strRef>
              <c:f>'Avista - Residential'!$D$46</c:f>
              <c:strCache>
                <c:ptCount val="1"/>
                <c:pt idx="0">
                  <c:v>90+ days</c:v>
                </c:pt>
              </c:strCache>
            </c:strRef>
          </c:tx>
          <c:spPr>
            <a:solidFill>
              <a:schemeClr val="accent3"/>
            </a:solidFill>
            <a:ln>
              <a:noFill/>
            </a:ln>
            <a:effectLst/>
          </c:spPr>
          <c:invertIfNegative val="0"/>
          <c:cat>
            <c:numRef>
              <c:f>'Avista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Residential'!$D$47:$D$84</c:f>
              <c:numCache>
                <c:formatCode>_("$"* #,##0_);_("$"* \(#,##0\);_("$"* "-"??_);_(@_)</c:formatCode>
                <c:ptCount val="38"/>
                <c:pt idx="0">
                  <c:v>249642.20000000004</c:v>
                </c:pt>
                <c:pt idx="1">
                  <c:v>262742.33999999997</c:v>
                </c:pt>
                <c:pt idx="2">
                  <c:v>361980.22</c:v>
                </c:pt>
                <c:pt idx="3">
                  <c:v>647154.56000000017</c:v>
                </c:pt>
                <c:pt idx="4">
                  <c:v>920438.22999999975</c:v>
                </c:pt>
                <c:pt idx="5">
                  <c:v>1029347.43</c:v>
                </c:pt>
                <c:pt idx="6">
                  <c:v>1062118.0299999998</c:v>
                </c:pt>
                <c:pt idx="7">
                  <c:v>1068955.6600000001</c:v>
                </c:pt>
                <c:pt idx="8">
                  <c:v>1065624.28</c:v>
                </c:pt>
                <c:pt idx="9">
                  <c:v>1051261.06</c:v>
                </c:pt>
                <c:pt idx="10">
                  <c:v>1070989.3599999999</c:v>
                </c:pt>
                <c:pt idx="11">
                  <c:v>1147386.8</c:v>
                </c:pt>
                <c:pt idx="12">
                  <c:v>1355973</c:v>
                </c:pt>
                <c:pt idx="13">
                  <c:v>1520344.24</c:v>
                </c:pt>
                <c:pt idx="14">
                  <c:v>1627422.41</c:v>
                </c:pt>
                <c:pt idx="15">
                  <c:v>1331806.9500000002</c:v>
                </c:pt>
                <c:pt idx="16">
                  <c:v>1365543.9699999995</c:v>
                </c:pt>
                <c:pt idx="17">
                  <c:v>1479881.4000000001</c:v>
                </c:pt>
                <c:pt idx="18">
                  <c:v>1566706.9999999995</c:v>
                </c:pt>
                <c:pt idx="19">
                  <c:v>1260021.1300000004</c:v>
                </c:pt>
                <c:pt idx="20">
                  <c:v>1116324.8</c:v>
                </c:pt>
                <c:pt idx="21">
                  <c:v>983597.84</c:v>
                </c:pt>
                <c:pt idx="22">
                  <c:v>903212.43999999971</c:v>
                </c:pt>
                <c:pt idx="23">
                  <c:v>868861.13000000012</c:v>
                </c:pt>
                <c:pt idx="24">
                  <c:v>969328.36</c:v>
                </c:pt>
                <c:pt idx="25">
                  <c:v>985065.59</c:v>
                </c:pt>
                <c:pt idx="26">
                  <c:v>1021251.27</c:v>
                </c:pt>
                <c:pt idx="27">
                  <c:v>1059376.1800000002</c:v>
                </c:pt>
                <c:pt idx="28">
                  <c:v>1104552.29</c:v>
                </c:pt>
                <c:pt idx="29">
                  <c:v>1159354.97</c:v>
                </c:pt>
                <c:pt idx="30">
                  <c:v>1261683.47</c:v>
                </c:pt>
                <c:pt idx="31">
                  <c:v>1174703.3900000001</c:v>
                </c:pt>
                <c:pt idx="32">
                  <c:v>1048840.6000000001</c:v>
                </c:pt>
                <c:pt idx="33">
                  <c:v>927008.61</c:v>
                </c:pt>
                <c:pt idx="34">
                  <c:v>833636.47000000009</c:v>
                </c:pt>
                <c:pt idx="35">
                  <c:v>927881.83999999962</c:v>
                </c:pt>
                <c:pt idx="36">
                  <c:v>1123273.4400000004</c:v>
                </c:pt>
                <c:pt idx="37">
                  <c:v>1081693.4299999997</c:v>
                </c:pt>
              </c:numCache>
            </c:numRef>
          </c:val>
          <c:extLst>
            <c:ext xmlns:c16="http://schemas.microsoft.com/office/drawing/2014/chart" uri="{C3380CC4-5D6E-409C-BE32-E72D297353CC}">
              <c16:uniqueId val="{00000002-6A64-4855-99B9-0A1D2DD184CB}"/>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Avista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'Avista - Residential'!$B$87</c:f>
              <c:strCache>
                <c:ptCount val="1"/>
                <c:pt idx="0">
                  <c:v>Average Arrears Balance</c:v>
                </c:pt>
              </c:strCache>
            </c:strRef>
          </c:tx>
          <c:spPr>
            <a:solidFill>
              <a:schemeClr val="accent1"/>
            </a:solidFill>
            <a:ln>
              <a:noFill/>
            </a:ln>
            <a:effectLst/>
          </c:spPr>
          <c:invertIfNegative val="0"/>
          <c:cat>
            <c:numRef>
              <c:f>'Avista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Residential'!$B$88:$B$125</c:f>
              <c:numCache>
                <c:formatCode>_("$"* #,##0_);_("$"* \(#,##0\);_("$"* "-"??_);_(@_)</c:formatCode>
                <c:ptCount val="38"/>
                <c:pt idx="0">
                  <c:v>95.802359538327522</c:v>
                </c:pt>
                <c:pt idx="1">
                  <c:v>108.23004482902418</c:v>
                </c:pt>
                <c:pt idx="2">
                  <c:v>116.57224828651414</c:v>
                </c:pt>
                <c:pt idx="3">
                  <c:v>136.07738640932851</c:v>
                </c:pt>
                <c:pt idx="4">
                  <c:v>141.39605700028787</c:v>
                </c:pt>
                <c:pt idx="5">
                  <c:v>134.56211290821059</c:v>
                </c:pt>
                <c:pt idx="6">
                  <c:v>125.72362973904478</c:v>
                </c:pt>
                <c:pt idx="7">
                  <c:v>117.70735236495943</c:v>
                </c:pt>
                <c:pt idx="8">
                  <c:v>118.48814207113382</c:v>
                </c:pt>
                <c:pt idx="9">
                  <c:v>115.94786130536133</c:v>
                </c:pt>
                <c:pt idx="10">
                  <c:v>118.29953555742452</c:v>
                </c:pt>
                <c:pt idx="11">
                  <c:v>150.47577648305085</c:v>
                </c:pt>
                <c:pt idx="12">
                  <c:v>192.32638469284996</c:v>
                </c:pt>
                <c:pt idx="13">
                  <c:v>218.23670272435899</c:v>
                </c:pt>
                <c:pt idx="14">
                  <c:v>249.07540994933208</c:v>
                </c:pt>
                <c:pt idx="15">
                  <c:v>226.25217365197554</c:v>
                </c:pt>
                <c:pt idx="16">
                  <c:v>191.41631162745284</c:v>
                </c:pt>
                <c:pt idx="17">
                  <c:v>185.85981770571055</c:v>
                </c:pt>
                <c:pt idx="18">
                  <c:v>171.86658844938219</c:v>
                </c:pt>
                <c:pt idx="19">
                  <c:v>141.80082032813129</c:v>
                </c:pt>
                <c:pt idx="20">
                  <c:v>128.9756905963539</c:v>
                </c:pt>
                <c:pt idx="21">
                  <c:v>113.90343981070687</c:v>
                </c:pt>
                <c:pt idx="22">
                  <c:v>118.64556434219982</c:v>
                </c:pt>
                <c:pt idx="23">
                  <c:v>132.16159822299275</c:v>
                </c:pt>
                <c:pt idx="24">
                  <c:v>165.97925689131117</c:v>
                </c:pt>
                <c:pt idx="25">
                  <c:v>193.13738409901404</c:v>
                </c:pt>
                <c:pt idx="26">
                  <c:v>199.9753952042629</c:v>
                </c:pt>
                <c:pt idx="27">
                  <c:v>188.53546376660046</c:v>
                </c:pt>
                <c:pt idx="28">
                  <c:v>172.8736470827404</c:v>
                </c:pt>
                <c:pt idx="29">
                  <c:v>167.27526655730981</c:v>
                </c:pt>
                <c:pt idx="30">
                  <c:v>151.28577867639808</c:v>
                </c:pt>
                <c:pt idx="31">
                  <c:v>137.90376877791314</c:v>
                </c:pt>
                <c:pt idx="32">
                  <c:v>121.32218889339279</c:v>
                </c:pt>
                <c:pt idx="33">
                  <c:v>108.24855314081572</c:v>
                </c:pt>
                <c:pt idx="34">
                  <c:v>110.74483369565219</c:v>
                </c:pt>
                <c:pt idx="35">
                  <c:v>141.65135476581756</c:v>
                </c:pt>
                <c:pt idx="36">
                  <c:v>196.01380528346695</c:v>
                </c:pt>
                <c:pt idx="37">
                  <c:v>217.54867711530028</c:v>
                </c:pt>
              </c:numCache>
            </c:numRef>
          </c:val>
          <c:extLst>
            <c:ext xmlns:c16="http://schemas.microsoft.com/office/drawing/2014/chart" uri="{C3380CC4-5D6E-409C-BE32-E72D297353CC}">
              <c16:uniqueId val="{00000000-7217-4290-AF6A-7168D45B4F30}"/>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Avista Small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'Avista - Commercial'!$B$5</c:f>
              <c:strCache>
                <c:ptCount val="1"/>
                <c:pt idx="0">
                  <c:v>30+ days</c:v>
                </c:pt>
              </c:strCache>
            </c:strRef>
          </c:tx>
          <c:spPr>
            <a:solidFill>
              <a:schemeClr val="accent1"/>
            </a:solidFill>
            <a:ln>
              <a:noFill/>
            </a:ln>
            <a:effectLst/>
          </c:spPr>
          <c:invertIfNegative val="0"/>
          <c:cat>
            <c:numRef>
              <c:f>'Avista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Commercial'!$B$6:$B$43</c:f>
              <c:numCache>
                <c:formatCode>_(* #,##0_);_(* \(#,##0\);_(* "-"??_);_(@_)</c:formatCode>
                <c:ptCount val="38"/>
                <c:pt idx="0">
                  <c:v>567</c:v>
                </c:pt>
                <c:pt idx="1">
                  <c:v>659</c:v>
                </c:pt>
                <c:pt idx="2">
                  <c:v>735</c:v>
                </c:pt>
                <c:pt idx="3">
                  <c:v>773</c:v>
                </c:pt>
                <c:pt idx="4">
                  <c:v>680</c:v>
                </c:pt>
                <c:pt idx="5">
                  <c:v>495</c:v>
                </c:pt>
                <c:pt idx="6">
                  <c:v>476</c:v>
                </c:pt>
                <c:pt idx="7">
                  <c:v>642</c:v>
                </c:pt>
                <c:pt idx="8">
                  <c:v>666</c:v>
                </c:pt>
                <c:pt idx="9">
                  <c:v>576</c:v>
                </c:pt>
                <c:pt idx="10">
                  <c:v>647</c:v>
                </c:pt>
                <c:pt idx="11">
                  <c:v>609</c:v>
                </c:pt>
                <c:pt idx="12">
                  <c:v>768</c:v>
                </c:pt>
                <c:pt idx="13">
                  <c:v>645</c:v>
                </c:pt>
                <c:pt idx="14">
                  <c:v>474</c:v>
                </c:pt>
                <c:pt idx="15">
                  <c:v>473</c:v>
                </c:pt>
                <c:pt idx="16">
                  <c:v>459</c:v>
                </c:pt>
                <c:pt idx="17">
                  <c:v>330</c:v>
                </c:pt>
                <c:pt idx="18">
                  <c:v>410</c:v>
                </c:pt>
                <c:pt idx="19">
                  <c:v>422</c:v>
                </c:pt>
                <c:pt idx="20">
                  <c:v>373</c:v>
                </c:pt>
                <c:pt idx="21">
                  <c:v>489</c:v>
                </c:pt>
                <c:pt idx="22">
                  <c:v>483</c:v>
                </c:pt>
                <c:pt idx="23">
                  <c:v>470</c:v>
                </c:pt>
                <c:pt idx="24">
                  <c:v>459</c:v>
                </c:pt>
                <c:pt idx="25">
                  <c:v>558</c:v>
                </c:pt>
                <c:pt idx="26">
                  <c:v>473</c:v>
                </c:pt>
                <c:pt idx="27">
                  <c:v>473</c:v>
                </c:pt>
                <c:pt idx="28">
                  <c:v>436</c:v>
                </c:pt>
                <c:pt idx="29">
                  <c:v>404</c:v>
                </c:pt>
                <c:pt idx="30">
                  <c:v>441</c:v>
                </c:pt>
                <c:pt idx="31">
                  <c:v>300</c:v>
                </c:pt>
                <c:pt idx="32">
                  <c:v>367</c:v>
                </c:pt>
                <c:pt idx="33">
                  <c:v>431</c:v>
                </c:pt>
                <c:pt idx="34">
                  <c:v>380</c:v>
                </c:pt>
                <c:pt idx="35">
                  <c:v>420</c:v>
                </c:pt>
                <c:pt idx="36">
                  <c:v>506</c:v>
                </c:pt>
                <c:pt idx="37">
                  <c:v>393</c:v>
                </c:pt>
              </c:numCache>
            </c:numRef>
          </c:val>
          <c:extLst>
            <c:ext xmlns:c16="http://schemas.microsoft.com/office/drawing/2014/chart" uri="{C3380CC4-5D6E-409C-BE32-E72D297353CC}">
              <c16:uniqueId val="{00000000-0EA2-4DA7-B758-56C809953AD8}"/>
            </c:ext>
          </c:extLst>
        </c:ser>
        <c:ser>
          <c:idx val="1"/>
          <c:order val="1"/>
          <c:tx>
            <c:strRef>
              <c:f>'Avista - Commercial'!$C$5</c:f>
              <c:strCache>
                <c:ptCount val="1"/>
                <c:pt idx="0">
                  <c:v>60+ days</c:v>
                </c:pt>
              </c:strCache>
            </c:strRef>
          </c:tx>
          <c:spPr>
            <a:solidFill>
              <a:schemeClr val="accent2"/>
            </a:solidFill>
            <a:ln>
              <a:noFill/>
            </a:ln>
            <a:effectLst/>
          </c:spPr>
          <c:invertIfNegative val="0"/>
          <c:cat>
            <c:numRef>
              <c:f>'Avista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Commercial'!$C$6:$C$43</c:f>
              <c:numCache>
                <c:formatCode>_(* #,##0_);_(* \(#,##0\);_(* "-"??_);_(@_)</c:formatCode>
                <c:ptCount val="38"/>
                <c:pt idx="0">
                  <c:v>125</c:v>
                </c:pt>
                <c:pt idx="1">
                  <c:v>228</c:v>
                </c:pt>
                <c:pt idx="2">
                  <c:v>290</c:v>
                </c:pt>
                <c:pt idx="3">
                  <c:v>318</c:v>
                </c:pt>
                <c:pt idx="4">
                  <c:v>298</c:v>
                </c:pt>
                <c:pt idx="5">
                  <c:v>210</c:v>
                </c:pt>
                <c:pt idx="6">
                  <c:v>185</c:v>
                </c:pt>
                <c:pt idx="7">
                  <c:v>229</c:v>
                </c:pt>
                <c:pt idx="8">
                  <c:v>252</c:v>
                </c:pt>
                <c:pt idx="9">
                  <c:v>227</c:v>
                </c:pt>
                <c:pt idx="10">
                  <c:v>205</c:v>
                </c:pt>
                <c:pt idx="11">
                  <c:v>155</c:v>
                </c:pt>
                <c:pt idx="12">
                  <c:v>236</c:v>
                </c:pt>
                <c:pt idx="13">
                  <c:v>185</c:v>
                </c:pt>
                <c:pt idx="14">
                  <c:v>173</c:v>
                </c:pt>
                <c:pt idx="15">
                  <c:v>182</c:v>
                </c:pt>
                <c:pt idx="16">
                  <c:v>227</c:v>
                </c:pt>
                <c:pt idx="17">
                  <c:v>167</c:v>
                </c:pt>
                <c:pt idx="18">
                  <c:v>131</c:v>
                </c:pt>
                <c:pt idx="19">
                  <c:v>149</c:v>
                </c:pt>
                <c:pt idx="20">
                  <c:v>148</c:v>
                </c:pt>
                <c:pt idx="21">
                  <c:v>126</c:v>
                </c:pt>
                <c:pt idx="22">
                  <c:v>156</c:v>
                </c:pt>
                <c:pt idx="23">
                  <c:v>129</c:v>
                </c:pt>
                <c:pt idx="24">
                  <c:v>172</c:v>
                </c:pt>
                <c:pt idx="25">
                  <c:v>154</c:v>
                </c:pt>
                <c:pt idx="26">
                  <c:v>170</c:v>
                </c:pt>
                <c:pt idx="27">
                  <c:v>189</c:v>
                </c:pt>
                <c:pt idx="28">
                  <c:v>195</c:v>
                </c:pt>
                <c:pt idx="29">
                  <c:v>171</c:v>
                </c:pt>
                <c:pt idx="30">
                  <c:v>177</c:v>
                </c:pt>
                <c:pt idx="31">
                  <c:v>170</c:v>
                </c:pt>
                <c:pt idx="32">
                  <c:v>101</c:v>
                </c:pt>
                <c:pt idx="33">
                  <c:v>130</c:v>
                </c:pt>
                <c:pt idx="34">
                  <c:v>166</c:v>
                </c:pt>
                <c:pt idx="35">
                  <c:v>152</c:v>
                </c:pt>
                <c:pt idx="36">
                  <c:v>149</c:v>
                </c:pt>
                <c:pt idx="37">
                  <c:v>185</c:v>
                </c:pt>
              </c:numCache>
            </c:numRef>
          </c:val>
          <c:extLst>
            <c:ext xmlns:c16="http://schemas.microsoft.com/office/drawing/2014/chart" uri="{C3380CC4-5D6E-409C-BE32-E72D297353CC}">
              <c16:uniqueId val="{00000001-0EA2-4DA7-B758-56C809953AD8}"/>
            </c:ext>
          </c:extLst>
        </c:ser>
        <c:ser>
          <c:idx val="2"/>
          <c:order val="2"/>
          <c:tx>
            <c:strRef>
              <c:f>'Avista - Commercial'!$D$5</c:f>
              <c:strCache>
                <c:ptCount val="1"/>
                <c:pt idx="0">
                  <c:v>90+ days</c:v>
                </c:pt>
              </c:strCache>
            </c:strRef>
          </c:tx>
          <c:spPr>
            <a:solidFill>
              <a:schemeClr val="accent3"/>
            </a:solidFill>
            <a:ln>
              <a:noFill/>
            </a:ln>
            <a:effectLst/>
          </c:spPr>
          <c:invertIfNegative val="0"/>
          <c:cat>
            <c:numRef>
              <c:f>'Avista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Commercial'!$D$6:$D$43</c:f>
              <c:numCache>
                <c:formatCode>_(* #,##0_);_(* \(#,##0\);_(* "-"??_);_(@_)</c:formatCode>
                <c:ptCount val="38"/>
                <c:pt idx="0">
                  <c:v>219</c:v>
                </c:pt>
                <c:pt idx="1">
                  <c:v>179</c:v>
                </c:pt>
                <c:pt idx="2">
                  <c:v>214</c:v>
                </c:pt>
                <c:pt idx="3">
                  <c:v>354</c:v>
                </c:pt>
                <c:pt idx="4">
                  <c:v>449</c:v>
                </c:pt>
                <c:pt idx="5">
                  <c:v>481</c:v>
                </c:pt>
                <c:pt idx="6">
                  <c:v>513</c:v>
                </c:pt>
                <c:pt idx="7">
                  <c:v>486</c:v>
                </c:pt>
                <c:pt idx="8">
                  <c:v>480</c:v>
                </c:pt>
                <c:pt idx="9">
                  <c:v>548</c:v>
                </c:pt>
                <c:pt idx="10">
                  <c:v>484</c:v>
                </c:pt>
                <c:pt idx="11">
                  <c:v>421</c:v>
                </c:pt>
                <c:pt idx="12">
                  <c:v>366</c:v>
                </c:pt>
                <c:pt idx="13">
                  <c:v>270</c:v>
                </c:pt>
                <c:pt idx="14">
                  <c:v>228</c:v>
                </c:pt>
                <c:pt idx="15">
                  <c:v>231</c:v>
                </c:pt>
                <c:pt idx="16">
                  <c:v>235</c:v>
                </c:pt>
                <c:pt idx="17">
                  <c:v>287</c:v>
                </c:pt>
                <c:pt idx="18">
                  <c:v>285</c:v>
                </c:pt>
                <c:pt idx="19">
                  <c:v>276</c:v>
                </c:pt>
                <c:pt idx="20">
                  <c:v>275</c:v>
                </c:pt>
                <c:pt idx="21">
                  <c:v>273</c:v>
                </c:pt>
                <c:pt idx="22">
                  <c:v>245</c:v>
                </c:pt>
                <c:pt idx="23">
                  <c:v>248</c:v>
                </c:pt>
                <c:pt idx="24">
                  <c:v>205</c:v>
                </c:pt>
                <c:pt idx="25">
                  <c:v>183</c:v>
                </c:pt>
                <c:pt idx="26">
                  <c:v>170</c:v>
                </c:pt>
                <c:pt idx="27">
                  <c:v>186</c:v>
                </c:pt>
                <c:pt idx="28">
                  <c:v>207</c:v>
                </c:pt>
                <c:pt idx="29">
                  <c:v>253</c:v>
                </c:pt>
                <c:pt idx="30">
                  <c:v>319</c:v>
                </c:pt>
                <c:pt idx="31">
                  <c:v>335</c:v>
                </c:pt>
                <c:pt idx="32">
                  <c:v>313</c:v>
                </c:pt>
                <c:pt idx="33">
                  <c:v>266</c:v>
                </c:pt>
                <c:pt idx="34">
                  <c:v>235</c:v>
                </c:pt>
                <c:pt idx="35">
                  <c:v>240</c:v>
                </c:pt>
                <c:pt idx="36">
                  <c:v>211</c:v>
                </c:pt>
                <c:pt idx="37">
                  <c:v>167</c:v>
                </c:pt>
              </c:numCache>
            </c:numRef>
          </c:val>
          <c:extLst>
            <c:ext xmlns:c16="http://schemas.microsoft.com/office/drawing/2014/chart" uri="{C3380CC4-5D6E-409C-BE32-E72D297353CC}">
              <c16:uniqueId val="{00000002-0EA2-4DA7-B758-56C809953AD8}"/>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Avista Small</a:t>
            </a:r>
            <a:r>
              <a:rPr lang="en-US" baseline="0"/>
              <a:t> Commercial </a:t>
            </a:r>
            <a:r>
              <a:rPr lang="en-US"/>
              <a:t>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'Avista - Commercial'!$B$46</c:f>
              <c:strCache>
                <c:ptCount val="1"/>
                <c:pt idx="0">
                  <c:v>30+ days</c:v>
                </c:pt>
              </c:strCache>
            </c:strRef>
          </c:tx>
          <c:spPr>
            <a:solidFill>
              <a:schemeClr val="accent1"/>
            </a:solidFill>
            <a:ln>
              <a:noFill/>
            </a:ln>
            <a:effectLst/>
          </c:spPr>
          <c:invertIfNegative val="0"/>
          <c:cat>
            <c:numRef>
              <c:f>'Avista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Commercial'!$B$47:$B$84</c:f>
              <c:numCache>
                <c:formatCode>_("$"* #,##0_);_("$"* \(#,##0\);_("$"* "-"??_);_(@_)</c:formatCode>
                <c:ptCount val="38"/>
                <c:pt idx="0">
                  <c:v>98475.48</c:v>
                </c:pt>
                <c:pt idx="1">
                  <c:v>116608.95999999999</c:v>
                </c:pt>
                <c:pt idx="2">
                  <c:v>153804.88999999998</c:v>
                </c:pt>
                <c:pt idx="3">
                  <c:v>157395.4</c:v>
                </c:pt>
                <c:pt idx="4">
                  <c:v>143159.03</c:v>
                </c:pt>
                <c:pt idx="5">
                  <c:v>58992.04</c:v>
                </c:pt>
                <c:pt idx="6">
                  <c:v>42134.130000000005</c:v>
                </c:pt>
                <c:pt idx="7">
                  <c:v>40917.78</c:v>
                </c:pt>
                <c:pt idx="8">
                  <c:v>48230.26999999999</c:v>
                </c:pt>
                <c:pt idx="9">
                  <c:v>33198.290000000008</c:v>
                </c:pt>
                <c:pt idx="10">
                  <c:v>83632.489999999991</c:v>
                </c:pt>
                <c:pt idx="11">
                  <c:v>79996.510000000009</c:v>
                </c:pt>
                <c:pt idx="12">
                  <c:v>163674.81</c:v>
                </c:pt>
                <c:pt idx="13">
                  <c:v>238476.44</c:v>
                </c:pt>
                <c:pt idx="14">
                  <c:v>116260.48</c:v>
                </c:pt>
                <c:pt idx="15">
                  <c:v>93514.2</c:v>
                </c:pt>
                <c:pt idx="16">
                  <c:v>69360.23000000001</c:v>
                </c:pt>
                <c:pt idx="17">
                  <c:v>39447.07</c:v>
                </c:pt>
                <c:pt idx="18">
                  <c:v>32809.229999999996</c:v>
                </c:pt>
                <c:pt idx="19">
                  <c:v>22517.47</c:v>
                </c:pt>
                <c:pt idx="20">
                  <c:v>24876.119999999995</c:v>
                </c:pt>
                <c:pt idx="21">
                  <c:v>40831.80000000001</c:v>
                </c:pt>
                <c:pt idx="22">
                  <c:v>48844.7</c:v>
                </c:pt>
                <c:pt idx="23">
                  <c:v>82882.55</c:v>
                </c:pt>
                <c:pt idx="24">
                  <c:v>130066.29000000001</c:v>
                </c:pt>
                <c:pt idx="25">
                  <c:v>181323.72</c:v>
                </c:pt>
                <c:pt idx="26">
                  <c:v>131210.48000000001</c:v>
                </c:pt>
                <c:pt idx="27">
                  <c:v>112115.14000000001</c:v>
                </c:pt>
                <c:pt idx="28">
                  <c:v>105085.91999999997</c:v>
                </c:pt>
                <c:pt idx="29">
                  <c:v>75048.91</c:v>
                </c:pt>
                <c:pt idx="30">
                  <c:v>58289.319999999985</c:v>
                </c:pt>
                <c:pt idx="31">
                  <c:v>26307.819999999996</c:v>
                </c:pt>
                <c:pt idx="32">
                  <c:v>24194.690000000002</c:v>
                </c:pt>
                <c:pt idx="33">
                  <c:v>35489.659999999996</c:v>
                </c:pt>
                <c:pt idx="34">
                  <c:v>35202.93</c:v>
                </c:pt>
                <c:pt idx="35">
                  <c:v>101495.63000000003</c:v>
                </c:pt>
                <c:pt idx="36">
                  <c:v>196058.73999999996</c:v>
                </c:pt>
                <c:pt idx="37">
                  <c:v>135770.28</c:v>
                </c:pt>
              </c:numCache>
            </c:numRef>
          </c:val>
          <c:extLst>
            <c:ext xmlns:c16="http://schemas.microsoft.com/office/drawing/2014/chart" uri="{C3380CC4-5D6E-409C-BE32-E72D297353CC}">
              <c16:uniqueId val="{00000000-52BC-4EC6-BE51-BB3BDF342F67}"/>
            </c:ext>
          </c:extLst>
        </c:ser>
        <c:ser>
          <c:idx val="1"/>
          <c:order val="1"/>
          <c:tx>
            <c:strRef>
              <c:f>'Avista - Commercial'!$C$46</c:f>
              <c:strCache>
                <c:ptCount val="1"/>
                <c:pt idx="0">
                  <c:v>60+ days</c:v>
                </c:pt>
              </c:strCache>
            </c:strRef>
          </c:tx>
          <c:spPr>
            <a:solidFill>
              <a:schemeClr val="accent2"/>
            </a:solidFill>
            <a:ln>
              <a:noFill/>
            </a:ln>
            <a:effectLst/>
          </c:spPr>
          <c:invertIfNegative val="0"/>
          <c:cat>
            <c:numRef>
              <c:f>'Avista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Commercial'!$C$47:$C$84</c:f>
              <c:numCache>
                <c:formatCode>_("$"* #,##0_);_("$"* \(#,##0\);_("$"* "-"??_);_(@_)</c:formatCode>
                <c:ptCount val="38"/>
                <c:pt idx="0">
                  <c:v>27798.27</c:v>
                </c:pt>
                <c:pt idx="1">
                  <c:v>125236.6</c:v>
                </c:pt>
                <c:pt idx="2">
                  <c:v>84150.87</c:v>
                </c:pt>
                <c:pt idx="3">
                  <c:v>143439.08999999997</c:v>
                </c:pt>
                <c:pt idx="4">
                  <c:v>93887.76</c:v>
                </c:pt>
                <c:pt idx="5">
                  <c:v>72469.279999999999</c:v>
                </c:pt>
                <c:pt idx="6">
                  <c:v>40317.340000000011</c:v>
                </c:pt>
                <c:pt idx="7">
                  <c:v>42681.299999999996</c:v>
                </c:pt>
                <c:pt idx="8">
                  <c:v>29865.03</c:v>
                </c:pt>
                <c:pt idx="9">
                  <c:v>21902.260000000006</c:v>
                </c:pt>
                <c:pt idx="10">
                  <c:v>19621.260000000002</c:v>
                </c:pt>
                <c:pt idx="11">
                  <c:v>31520.560000000001</c:v>
                </c:pt>
                <c:pt idx="12">
                  <c:v>92193.9</c:v>
                </c:pt>
                <c:pt idx="13">
                  <c:v>94702.74</c:v>
                </c:pt>
                <c:pt idx="14">
                  <c:v>117333.49</c:v>
                </c:pt>
                <c:pt idx="15">
                  <c:v>80586.89</c:v>
                </c:pt>
                <c:pt idx="16">
                  <c:v>51482.189999999995</c:v>
                </c:pt>
                <c:pt idx="17">
                  <c:v>42945.399999999994</c:v>
                </c:pt>
                <c:pt idx="18">
                  <c:v>26664.540000000005</c:v>
                </c:pt>
                <c:pt idx="19">
                  <c:v>17526.410000000003</c:v>
                </c:pt>
                <c:pt idx="20">
                  <c:v>12899.820000000002</c:v>
                </c:pt>
                <c:pt idx="21">
                  <c:v>11628.960000000003</c:v>
                </c:pt>
                <c:pt idx="22">
                  <c:v>25489.11</c:v>
                </c:pt>
                <c:pt idx="23">
                  <c:v>41270.699999999997</c:v>
                </c:pt>
                <c:pt idx="24">
                  <c:v>53777.289999999994</c:v>
                </c:pt>
                <c:pt idx="25">
                  <c:v>58848.270000000004</c:v>
                </c:pt>
                <c:pt idx="26">
                  <c:v>57987.59</c:v>
                </c:pt>
                <c:pt idx="27">
                  <c:v>83575.489999999991</c:v>
                </c:pt>
                <c:pt idx="28">
                  <c:v>56672.240000000005</c:v>
                </c:pt>
                <c:pt idx="29">
                  <c:v>45953.9</c:v>
                </c:pt>
                <c:pt idx="30">
                  <c:v>34463.360000000001</c:v>
                </c:pt>
                <c:pt idx="31">
                  <c:v>26458.619999999995</c:v>
                </c:pt>
                <c:pt idx="32">
                  <c:v>11218.099999999999</c:v>
                </c:pt>
                <c:pt idx="33">
                  <c:v>18130.28</c:v>
                </c:pt>
                <c:pt idx="34">
                  <c:v>27598.28</c:v>
                </c:pt>
                <c:pt idx="35">
                  <c:v>51225.760000000002</c:v>
                </c:pt>
                <c:pt idx="36">
                  <c:v>108148.34000000001</c:v>
                </c:pt>
                <c:pt idx="37">
                  <c:v>84959.09</c:v>
                </c:pt>
              </c:numCache>
            </c:numRef>
          </c:val>
          <c:extLst>
            <c:ext xmlns:c16="http://schemas.microsoft.com/office/drawing/2014/chart" uri="{C3380CC4-5D6E-409C-BE32-E72D297353CC}">
              <c16:uniqueId val="{00000001-52BC-4EC6-BE51-BB3BDF342F67}"/>
            </c:ext>
          </c:extLst>
        </c:ser>
        <c:ser>
          <c:idx val="2"/>
          <c:order val="2"/>
          <c:tx>
            <c:strRef>
              <c:f>'Avista - Commercial'!$D$46</c:f>
              <c:strCache>
                <c:ptCount val="1"/>
                <c:pt idx="0">
                  <c:v>90+ days</c:v>
                </c:pt>
              </c:strCache>
            </c:strRef>
          </c:tx>
          <c:spPr>
            <a:solidFill>
              <a:schemeClr val="accent3"/>
            </a:solidFill>
            <a:ln>
              <a:noFill/>
            </a:ln>
            <a:effectLst/>
          </c:spPr>
          <c:invertIfNegative val="0"/>
          <c:cat>
            <c:numRef>
              <c:f>'Avista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Commercial'!$D$47:$D$84</c:f>
              <c:numCache>
                <c:formatCode>_("$"* #,##0_);_("$"* \(#,##0\);_("$"* "-"??_);_(@_)</c:formatCode>
                <c:ptCount val="38"/>
                <c:pt idx="0">
                  <c:v>54693.549999999988</c:v>
                </c:pt>
                <c:pt idx="1">
                  <c:v>56067.979999999996</c:v>
                </c:pt>
                <c:pt idx="2">
                  <c:v>112687.32999999999</c:v>
                </c:pt>
                <c:pt idx="3">
                  <c:v>199951.94999999995</c:v>
                </c:pt>
                <c:pt idx="4">
                  <c:v>293943.98000000004</c:v>
                </c:pt>
                <c:pt idx="5">
                  <c:v>244068.54</c:v>
                </c:pt>
                <c:pt idx="6">
                  <c:v>233517.64999999994</c:v>
                </c:pt>
                <c:pt idx="7">
                  <c:v>232497.1</c:v>
                </c:pt>
                <c:pt idx="8">
                  <c:v>190186.92999999996</c:v>
                </c:pt>
                <c:pt idx="9">
                  <c:v>207584.66</c:v>
                </c:pt>
                <c:pt idx="10">
                  <c:v>202733.71999999997</c:v>
                </c:pt>
                <c:pt idx="11">
                  <c:v>194763.92999999993</c:v>
                </c:pt>
                <c:pt idx="12">
                  <c:v>225374.37</c:v>
                </c:pt>
                <c:pt idx="13">
                  <c:v>190494.37</c:v>
                </c:pt>
                <c:pt idx="14">
                  <c:v>179040.65</c:v>
                </c:pt>
                <c:pt idx="15">
                  <c:v>164074.09999999998</c:v>
                </c:pt>
                <c:pt idx="16">
                  <c:v>138898.18</c:v>
                </c:pt>
                <c:pt idx="17">
                  <c:v>117691.29000000001</c:v>
                </c:pt>
                <c:pt idx="18">
                  <c:v>111516.33999999998</c:v>
                </c:pt>
                <c:pt idx="19">
                  <c:v>101485.53</c:v>
                </c:pt>
                <c:pt idx="20">
                  <c:v>80573.67</c:v>
                </c:pt>
                <c:pt idx="21">
                  <c:v>63039.08</c:v>
                </c:pt>
                <c:pt idx="22">
                  <c:v>44116.9</c:v>
                </c:pt>
                <c:pt idx="23">
                  <c:v>52668.290000000008</c:v>
                </c:pt>
                <c:pt idx="24">
                  <c:v>64453.939999999995</c:v>
                </c:pt>
                <c:pt idx="25">
                  <c:v>90856.37999999999</c:v>
                </c:pt>
                <c:pt idx="26">
                  <c:v>92821.93</c:v>
                </c:pt>
                <c:pt idx="27">
                  <c:v>103427.98999999996</c:v>
                </c:pt>
                <c:pt idx="28">
                  <c:v>127208.47000000002</c:v>
                </c:pt>
                <c:pt idx="29">
                  <c:v>122536.23999999999</c:v>
                </c:pt>
                <c:pt idx="30">
                  <c:v>150532.41</c:v>
                </c:pt>
                <c:pt idx="31">
                  <c:v>136679.90000000002</c:v>
                </c:pt>
                <c:pt idx="32">
                  <c:v>104085.68999999999</c:v>
                </c:pt>
                <c:pt idx="33">
                  <c:v>89291.14</c:v>
                </c:pt>
                <c:pt idx="34">
                  <c:v>80229.189999999988</c:v>
                </c:pt>
                <c:pt idx="35">
                  <c:v>90520.19</c:v>
                </c:pt>
                <c:pt idx="36">
                  <c:v>110957.47999999998</c:v>
                </c:pt>
                <c:pt idx="37">
                  <c:v>95203.16</c:v>
                </c:pt>
              </c:numCache>
            </c:numRef>
          </c:val>
          <c:extLst>
            <c:ext xmlns:c16="http://schemas.microsoft.com/office/drawing/2014/chart" uri="{C3380CC4-5D6E-409C-BE32-E72D297353CC}">
              <c16:uniqueId val="{00000002-52BC-4EC6-BE51-BB3BDF342F67}"/>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Avista Average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'Avista - Commercial'!$B$87</c:f>
              <c:strCache>
                <c:ptCount val="1"/>
                <c:pt idx="0">
                  <c:v>Average Arrears Balance</c:v>
                </c:pt>
              </c:strCache>
            </c:strRef>
          </c:tx>
          <c:spPr>
            <a:solidFill>
              <a:schemeClr val="accent1"/>
            </a:solidFill>
            <a:ln>
              <a:noFill/>
            </a:ln>
            <a:effectLst/>
          </c:spPr>
          <c:invertIfNegative val="0"/>
          <c:cat>
            <c:numRef>
              <c:f>'Avista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'Avista - Commercial'!$B$88:$B$125</c:f>
              <c:numCache>
                <c:formatCode>_("$"* #,##0_);_("$"* \(#,##0\);_("$"* "-"??_);_(@_)</c:formatCode>
                <c:ptCount val="38"/>
                <c:pt idx="0">
                  <c:v>198.64687156970362</c:v>
                </c:pt>
                <c:pt idx="1">
                  <c:v>279.46861163227015</c:v>
                </c:pt>
                <c:pt idx="2">
                  <c:v>283.00491525423729</c:v>
                </c:pt>
                <c:pt idx="3">
                  <c:v>346.56501038062282</c:v>
                </c:pt>
                <c:pt idx="4">
                  <c:v>372.10285213735108</c:v>
                </c:pt>
                <c:pt idx="5">
                  <c:v>316.63563237774031</c:v>
                </c:pt>
                <c:pt idx="6">
                  <c:v>269.13894378194203</c:v>
                </c:pt>
                <c:pt idx="7">
                  <c:v>232.93749447310242</c:v>
                </c:pt>
                <c:pt idx="8">
                  <c:v>191.90431330472103</c:v>
                </c:pt>
                <c:pt idx="9">
                  <c:v>194.4376091783864</c:v>
                </c:pt>
                <c:pt idx="10">
                  <c:v>229.03253742514968</c:v>
                </c:pt>
                <c:pt idx="11">
                  <c:v>258.46497890295353</c:v>
                </c:pt>
                <c:pt idx="12">
                  <c:v>351.27232116788321</c:v>
                </c:pt>
                <c:pt idx="13">
                  <c:v>476.06686363636362</c:v>
                </c:pt>
                <c:pt idx="14">
                  <c:v>471.58242285714283</c:v>
                </c:pt>
                <c:pt idx="15">
                  <c:v>381.68757336343111</c:v>
                </c:pt>
                <c:pt idx="16">
                  <c:v>282.02019543973944</c:v>
                </c:pt>
                <c:pt idx="17">
                  <c:v>255.20887755102041</c:v>
                </c:pt>
                <c:pt idx="18">
                  <c:v>207.00981840193703</c:v>
                </c:pt>
                <c:pt idx="19">
                  <c:v>167.09493506493507</c:v>
                </c:pt>
                <c:pt idx="20">
                  <c:v>148.68041457286429</c:v>
                </c:pt>
                <c:pt idx="21">
                  <c:v>130.06738738738741</c:v>
                </c:pt>
                <c:pt idx="22">
                  <c:v>133.99401583710406</c:v>
                </c:pt>
                <c:pt idx="23">
                  <c:v>208.76214876033058</c:v>
                </c:pt>
                <c:pt idx="24">
                  <c:v>297.00660287081342</c:v>
                </c:pt>
                <c:pt idx="25">
                  <c:v>369.86410055865923</c:v>
                </c:pt>
                <c:pt idx="26">
                  <c:v>346.88806888068882</c:v>
                </c:pt>
                <c:pt idx="27">
                  <c:v>352.73422169811317</c:v>
                </c:pt>
                <c:pt idx="28">
                  <c:v>344.82891408114557</c:v>
                </c:pt>
                <c:pt idx="29">
                  <c:v>294.12928743961351</c:v>
                </c:pt>
                <c:pt idx="30">
                  <c:v>259.6425720384205</c:v>
                </c:pt>
                <c:pt idx="31">
                  <c:v>235.33706832298139</c:v>
                </c:pt>
                <c:pt idx="32">
                  <c:v>178.61521126760562</c:v>
                </c:pt>
                <c:pt idx="33">
                  <c:v>172.80662636033856</c:v>
                </c:pt>
                <c:pt idx="34">
                  <c:v>183.13751600512163</c:v>
                </c:pt>
                <c:pt idx="35">
                  <c:v>299.55859605911337</c:v>
                </c:pt>
                <c:pt idx="36">
                  <c:v>479.40480369515006</c:v>
                </c:pt>
                <c:pt idx="37">
                  <c:v>424.07051006711413</c:v>
                </c:pt>
              </c:numCache>
            </c:numRef>
          </c:val>
          <c:extLst>
            <c:ext xmlns:c16="http://schemas.microsoft.com/office/drawing/2014/chart" uri="{C3380CC4-5D6E-409C-BE32-E72D297353CC}">
              <c16:uniqueId val="{00000000-04B4-4130-B9A8-8B8F20141919}"/>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CNG</a:t>
            </a:r>
            <a:r>
              <a:rPr lang="en-US" baseline="0"/>
              <a:t> Residential </a:t>
            </a:r>
            <a:r>
              <a:rPr lang="en-US"/>
              <a:t>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'CNG - Residential'!$B$5</c:f>
              <c:strCache>
                <c:ptCount val="1"/>
                <c:pt idx="0">
                  <c:v>30+ days</c:v>
                </c:pt>
              </c:strCache>
            </c:strRef>
          </c:tx>
          <c:spPr>
            <a:solidFill>
              <a:schemeClr val="accent1"/>
            </a:solidFill>
            <a:ln>
              <a:noFill/>
            </a:ln>
            <a:effectLst/>
          </c:spPr>
          <c:invertIfNegative val="0"/>
          <c:cat>
            <c:numRef>
              <c:f>'CNG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Residential'!$B$6:$B$43</c:f>
              <c:numCache>
                <c:formatCode>_(* #,##0_);_(* \(#,##0\);_(* "-"??_);_(@_)</c:formatCode>
                <c:ptCount val="38"/>
                <c:pt idx="0">
                  <c:v>3115</c:v>
                </c:pt>
                <c:pt idx="1">
                  <c:v>3818</c:v>
                </c:pt>
                <c:pt idx="2">
                  <c:v>3113</c:v>
                </c:pt>
                <c:pt idx="3">
                  <c:v>2896</c:v>
                </c:pt>
                <c:pt idx="4">
                  <c:v>2821</c:v>
                </c:pt>
                <c:pt idx="5">
                  <c:v>2296</c:v>
                </c:pt>
                <c:pt idx="6">
                  <c:v>2375</c:v>
                </c:pt>
                <c:pt idx="7">
                  <c:v>2692</c:v>
                </c:pt>
                <c:pt idx="8">
                  <c:v>2124</c:v>
                </c:pt>
                <c:pt idx="9">
                  <c:v>2283</c:v>
                </c:pt>
                <c:pt idx="10">
                  <c:v>3017</c:v>
                </c:pt>
                <c:pt idx="11">
                  <c:v>2175</c:v>
                </c:pt>
                <c:pt idx="12">
                  <c:v>2629</c:v>
                </c:pt>
                <c:pt idx="13">
                  <c:v>2862</c:v>
                </c:pt>
                <c:pt idx="14">
                  <c:v>2468</c:v>
                </c:pt>
                <c:pt idx="15">
                  <c:v>2321</c:v>
                </c:pt>
                <c:pt idx="16">
                  <c:v>2782</c:v>
                </c:pt>
                <c:pt idx="17">
                  <c:v>2246</c:v>
                </c:pt>
                <c:pt idx="18">
                  <c:v>2460</c:v>
                </c:pt>
                <c:pt idx="19">
                  <c:v>2177</c:v>
                </c:pt>
                <c:pt idx="20">
                  <c:v>2603</c:v>
                </c:pt>
                <c:pt idx="21">
                  <c:v>2768</c:v>
                </c:pt>
                <c:pt idx="22">
                  <c:v>2375</c:v>
                </c:pt>
                <c:pt idx="23">
                  <c:v>2872</c:v>
                </c:pt>
                <c:pt idx="24">
                  <c:v>3040</c:v>
                </c:pt>
                <c:pt idx="25">
                  <c:v>3711</c:v>
                </c:pt>
                <c:pt idx="26">
                  <c:v>2592</c:v>
                </c:pt>
                <c:pt idx="27">
                  <c:v>3445</c:v>
                </c:pt>
                <c:pt idx="28">
                  <c:v>3260</c:v>
                </c:pt>
                <c:pt idx="29">
                  <c:v>2365</c:v>
                </c:pt>
                <c:pt idx="30">
                  <c:v>3251</c:v>
                </c:pt>
                <c:pt idx="31">
                  <c:v>2772</c:v>
                </c:pt>
                <c:pt idx="32">
                  <c:v>2748</c:v>
                </c:pt>
                <c:pt idx="33">
                  <c:v>2946</c:v>
                </c:pt>
                <c:pt idx="34">
                  <c:v>1731</c:v>
                </c:pt>
                <c:pt idx="35">
                  <c:v>2775</c:v>
                </c:pt>
                <c:pt idx="36">
                  <c:v>3904</c:v>
                </c:pt>
                <c:pt idx="37">
                  <c:v>3568</c:v>
                </c:pt>
              </c:numCache>
            </c:numRef>
          </c:val>
          <c:extLst>
            <c:ext xmlns:c16="http://schemas.microsoft.com/office/drawing/2014/chart" uri="{C3380CC4-5D6E-409C-BE32-E72D297353CC}">
              <c16:uniqueId val="{00000000-7391-4660-831F-41601B9224FB}"/>
            </c:ext>
          </c:extLst>
        </c:ser>
        <c:ser>
          <c:idx val="1"/>
          <c:order val="1"/>
          <c:tx>
            <c:strRef>
              <c:f>'CNG - Residential'!$C$5</c:f>
              <c:strCache>
                <c:ptCount val="1"/>
                <c:pt idx="0">
                  <c:v>60+ days</c:v>
                </c:pt>
              </c:strCache>
            </c:strRef>
          </c:tx>
          <c:spPr>
            <a:solidFill>
              <a:schemeClr val="accent2"/>
            </a:solidFill>
            <a:ln>
              <a:noFill/>
            </a:ln>
            <a:effectLst/>
          </c:spPr>
          <c:invertIfNegative val="0"/>
          <c:cat>
            <c:numRef>
              <c:f>'CNG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Residential'!$C$6:$C$43</c:f>
              <c:numCache>
                <c:formatCode>_(* #,##0_);_(* \(#,##0\);_(* "-"??_);_(@_)</c:formatCode>
                <c:ptCount val="38"/>
                <c:pt idx="0">
                  <c:v>972</c:v>
                </c:pt>
                <c:pt idx="1">
                  <c:v>878</c:v>
                </c:pt>
                <c:pt idx="2">
                  <c:v>1239</c:v>
                </c:pt>
                <c:pt idx="3">
                  <c:v>1192</c:v>
                </c:pt>
                <c:pt idx="4">
                  <c:v>1141</c:v>
                </c:pt>
                <c:pt idx="5">
                  <c:v>1172</c:v>
                </c:pt>
                <c:pt idx="6">
                  <c:v>984</c:v>
                </c:pt>
                <c:pt idx="7">
                  <c:v>1010</c:v>
                </c:pt>
                <c:pt idx="8">
                  <c:v>1081</c:v>
                </c:pt>
                <c:pt idx="9">
                  <c:v>818</c:v>
                </c:pt>
                <c:pt idx="10">
                  <c:v>891</c:v>
                </c:pt>
                <c:pt idx="11">
                  <c:v>893</c:v>
                </c:pt>
                <c:pt idx="12">
                  <c:v>686</c:v>
                </c:pt>
                <c:pt idx="13">
                  <c:v>946</c:v>
                </c:pt>
                <c:pt idx="14">
                  <c:v>1235</c:v>
                </c:pt>
                <c:pt idx="15">
                  <c:v>794</c:v>
                </c:pt>
                <c:pt idx="16">
                  <c:v>1034</c:v>
                </c:pt>
                <c:pt idx="17">
                  <c:v>1269</c:v>
                </c:pt>
                <c:pt idx="18">
                  <c:v>955</c:v>
                </c:pt>
                <c:pt idx="19">
                  <c:v>973</c:v>
                </c:pt>
                <c:pt idx="20">
                  <c:v>782</c:v>
                </c:pt>
                <c:pt idx="21">
                  <c:v>1154</c:v>
                </c:pt>
                <c:pt idx="22">
                  <c:v>1082</c:v>
                </c:pt>
                <c:pt idx="23">
                  <c:v>882</c:v>
                </c:pt>
                <c:pt idx="24">
                  <c:v>861</c:v>
                </c:pt>
                <c:pt idx="25">
                  <c:v>873</c:v>
                </c:pt>
                <c:pt idx="26">
                  <c:v>911</c:v>
                </c:pt>
                <c:pt idx="27">
                  <c:v>893</c:v>
                </c:pt>
                <c:pt idx="28">
                  <c:v>1399</c:v>
                </c:pt>
                <c:pt idx="29">
                  <c:v>1176</c:v>
                </c:pt>
                <c:pt idx="30">
                  <c:v>993</c:v>
                </c:pt>
                <c:pt idx="31">
                  <c:v>1479</c:v>
                </c:pt>
                <c:pt idx="32">
                  <c:v>1255</c:v>
                </c:pt>
                <c:pt idx="33">
                  <c:v>1281</c:v>
                </c:pt>
                <c:pt idx="34">
                  <c:v>823</c:v>
                </c:pt>
                <c:pt idx="35">
                  <c:v>525</c:v>
                </c:pt>
                <c:pt idx="36">
                  <c:v>1014</c:v>
                </c:pt>
                <c:pt idx="37">
                  <c:v>1499</c:v>
                </c:pt>
              </c:numCache>
            </c:numRef>
          </c:val>
          <c:extLst>
            <c:ext xmlns:c16="http://schemas.microsoft.com/office/drawing/2014/chart" uri="{C3380CC4-5D6E-409C-BE32-E72D297353CC}">
              <c16:uniqueId val="{00000001-7391-4660-831F-41601B9224FB}"/>
            </c:ext>
          </c:extLst>
        </c:ser>
        <c:ser>
          <c:idx val="2"/>
          <c:order val="2"/>
          <c:tx>
            <c:strRef>
              <c:f>'CNG - Residential'!$D$5</c:f>
              <c:strCache>
                <c:ptCount val="1"/>
                <c:pt idx="0">
                  <c:v>90+ days</c:v>
                </c:pt>
              </c:strCache>
            </c:strRef>
          </c:tx>
          <c:spPr>
            <a:solidFill>
              <a:schemeClr val="accent3"/>
            </a:solidFill>
            <a:ln>
              <a:noFill/>
            </a:ln>
            <a:effectLst/>
          </c:spPr>
          <c:invertIfNegative val="0"/>
          <c:cat>
            <c:numRef>
              <c:f>'CNG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Residential'!$D$6:$D$43</c:f>
              <c:numCache>
                <c:formatCode>_(* #,##0_);_(* \(#,##0\);_(* "-"??_);_(@_)</c:formatCode>
                <c:ptCount val="38"/>
                <c:pt idx="0">
                  <c:v>1501</c:v>
                </c:pt>
                <c:pt idx="1">
                  <c:v>1171</c:v>
                </c:pt>
                <c:pt idx="2">
                  <c:v>1104</c:v>
                </c:pt>
                <c:pt idx="3">
                  <c:v>1481</c:v>
                </c:pt>
                <c:pt idx="4">
                  <c:v>1764</c:v>
                </c:pt>
                <c:pt idx="5">
                  <c:v>2080</c:v>
                </c:pt>
                <c:pt idx="6">
                  <c:v>2271</c:v>
                </c:pt>
                <c:pt idx="7">
                  <c:v>2401</c:v>
                </c:pt>
                <c:pt idx="8">
                  <c:v>2568</c:v>
                </c:pt>
                <c:pt idx="9">
                  <c:v>2642</c:v>
                </c:pt>
                <c:pt idx="10">
                  <c:v>2470</c:v>
                </c:pt>
                <c:pt idx="11">
                  <c:v>2346</c:v>
                </c:pt>
                <c:pt idx="12">
                  <c:v>2070</c:v>
                </c:pt>
                <c:pt idx="13">
                  <c:v>1996</c:v>
                </c:pt>
                <c:pt idx="14">
                  <c:v>2090</c:v>
                </c:pt>
                <c:pt idx="15">
                  <c:v>1822</c:v>
                </c:pt>
                <c:pt idx="16">
                  <c:v>1786</c:v>
                </c:pt>
                <c:pt idx="17">
                  <c:v>2068</c:v>
                </c:pt>
                <c:pt idx="18">
                  <c:v>2418</c:v>
                </c:pt>
                <c:pt idx="19">
                  <c:v>1944</c:v>
                </c:pt>
                <c:pt idx="20">
                  <c:v>1551</c:v>
                </c:pt>
                <c:pt idx="21">
                  <c:v>1371</c:v>
                </c:pt>
                <c:pt idx="22">
                  <c:v>1399</c:v>
                </c:pt>
                <c:pt idx="23">
                  <c:v>1245</c:v>
                </c:pt>
                <c:pt idx="24">
                  <c:v>909</c:v>
                </c:pt>
                <c:pt idx="25">
                  <c:v>861</c:v>
                </c:pt>
                <c:pt idx="26">
                  <c:v>667</c:v>
                </c:pt>
                <c:pt idx="27">
                  <c:v>893</c:v>
                </c:pt>
                <c:pt idx="28">
                  <c:v>984</c:v>
                </c:pt>
                <c:pt idx="29">
                  <c:v>1287</c:v>
                </c:pt>
                <c:pt idx="30">
                  <c:v>1406</c:v>
                </c:pt>
                <c:pt idx="31">
                  <c:v>1441</c:v>
                </c:pt>
                <c:pt idx="32">
                  <c:v>1711</c:v>
                </c:pt>
                <c:pt idx="33">
                  <c:v>1663</c:v>
                </c:pt>
                <c:pt idx="34">
                  <c:v>1259</c:v>
                </c:pt>
                <c:pt idx="35">
                  <c:v>821</c:v>
                </c:pt>
                <c:pt idx="36">
                  <c:v>733</c:v>
                </c:pt>
                <c:pt idx="37">
                  <c:v>817</c:v>
                </c:pt>
              </c:numCache>
            </c:numRef>
          </c:val>
          <c:extLst>
            <c:ext xmlns:c16="http://schemas.microsoft.com/office/drawing/2014/chart" uri="{C3380CC4-5D6E-409C-BE32-E72D297353CC}">
              <c16:uniqueId val="{00000002-7391-4660-831F-41601B9224FB}"/>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CNG</a:t>
            </a:r>
            <a:r>
              <a:rPr lang="en-US" baseline="0"/>
              <a:t> </a:t>
            </a:r>
            <a:r>
              <a:rPr lang="en-US"/>
              <a:t>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'CNG - Residential'!$B$46</c:f>
              <c:strCache>
                <c:ptCount val="1"/>
                <c:pt idx="0">
                  <c:v>30+ days</c:v>
                </c:pt>
              </c:strCache>
            </c:strRef>
          </c:tx>
          <c:spPr>
            <a:solidFill>
              <a:schemeClr val="accent1"/>
            </a:solidFill>
            <a:ln>
              <a:noFill/>
            </a:ln>
            <a:effectLst/>
          </c:spPr>
          <c:invertIfNegative val="0"/>
          <c:cat>
            <c:numRef>
              <c:f>'CNG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Residential'!$B$47:$B$84</c:f>
              <c:numCache>
                <c:formatCode>_("$"* #,##0_);_("$"* \(#,##0\);_("$"* "-"??_);_(@_)</c:formatCode>
                <c:ptCount val="38"/>
                <c:pt idx="0">
                  <c:v>225478.22999999931</c:v>
                </c:pt>
                <c:pt idx="1">
                  <c:v>311401.79000000015</c:v>
                </c:pt>
                <c:pt idx="2">
                  <c:v>205183.56999999966</c:v>
                </c:pt>
                <c:pt idx="3">
                  <c:v>179937.1999999996</c:v>
                </c:pt>
                <c:pt idx="4">
                  <c:v>150028.69999999987</c:v>
                </c:pt>
                <c:pt idx="5">
                  <c:v>68469.849999999948</c:v>
                </c:pt>
                <c:pt idx="6">
                  <c:v>56855.839999999924</c:v>
                </c:pt>
                <c:pt idx="7">
                  <c:v>49855.36999999985</c:v>
                </c:pt>
                <c:pt idx="8">
                  <c:v>31818.849999999919</c:v>
                </c:pt>
                <c:pt idx="9">
                  <c:v>38535.899999999958</c:v>
                </c:pt>
                <c:pt idx="10">
                  <c:v>76983.990000000049</c:v>
                </c:pt>
                <c:pt idx="11">
                  <c:v>99248.139999999927</c:v>
                </c:pt>
                <c:pt idx="12">
                  <c:v>195241.67999999964</c:v>
                </c:pt>
                <c:pt idx="13">
                  <c:v>215529.41999999978</c:v>
                </c:pt>
                <c:pt idx="14">
                  <c:v>175387</c:v>
                </c:pt>
                <c:pt idx="15">
                  <c:v>156384.40000000046</c:v>
                </c:pt>
                <c:pt idx="16">
                  <c:v>148323.21</c:v>
                </c:pt>
                <c:pt idx="17">
                  <c:v>69506.989999999962</c:v>
                </c:pt>
                <c:pt idx="18">
                  <c:v>61319.209999999963</c:v>
                </c:pt>
                <c:pt idx="19">
                  <c:v>36978.230000000025</c:v>
                </c:pt>
                <c:pt idx="20">
                  <c:v>46592.28</c:v>
                </c:pt>
                <c:pt idx="21">
                  <c:v>54823.280000000028</c:v>
                </c:pt>
                <c:pt idx="22">
                  <c:v>69135.589999999924</c:v>
                </c:pt>
                <c:pt idx="23">
                  <c:v>132798.26999999993</c:v>
                </c:pt>
                <c:pt idx="24">
                  <c:v>212321.90999999957</c:v>
                </c:pt>
                <c:pt idx="25">
                  <c:v>350673.3800000003</c:v>
                </c:pt>
                <c:pt idx="26">
                  <c:v>189858.08000000016</c:v>
                </c:pt>
                <c:pt idx="27">
                  <c:v>263982.23000000004</c:v>
                </c:pt>
                <c:pt idx="28">
                  <c:v>183378.55000000005</c:v>
                </c:pt>
                <c:pt idx="29">
                  <c:v>104583.82999999997</c:v>
                </c:pt>
                <c:pt idx="30">
                  <c:v>113715.39000000019</c:v>
                </c:pt>
                <c:pt idx="31">
                  <c:v>60880.179999999469</c:v>
                </c:pt>
                <c:pt idx="32">
                  <c:v>54513.639999999716</c:v>
                </c:pt>
                <c:pt idx="33">
                  <c:v>61817.760000000198</c:v>
                </c:pt>
                <c:pt idx="34">
                  <c:v>37269.680000000029</c:v>
                </c:pt>
                <c:pt idx="35">
                  <c:v>223793.06999999983</c:v>
                </c:pt>
                <c:pt idx="36">
                  <c:v>444903.50999999972</c:v>
                </c:pt>
                <c:pt idx="37">
                  <c:v>395341.02000000025</c:v>
                </c:pt>
              </c:numCache>
            </c:numRef>
          </c:val>
          <c:extLst>
            <c:ext xmlns:c16="http://schemas.microsoft.com/office/drawing/2014/chart" uri="{C3380CC4-5D6E-409C-BE32-E72D297353CC}">
              <c16:uniqueId val="{00000000-F7FB-434B-9D14-529A76756ED5}"/>
            </c:ext>
          </c:extLst>
        </c:ser>
        <c:ser>
          <c:idx val="1"/>
          <c:order val="1"/>
          <c:tx>
            <c:strRef>
              <c:f>'CNG - Residential'!$C$46</c:f>
              <c:strCache>
                <c:ptCount val="1"/>
                <c:pt idx="0">
                  <c:v>60+ days</c:v>
                </c:pt>
              </c:strCache>
            </c:strRef>
          </c:tx>
          <c:spPr>
            <a:solidFill>
              <a:schemeClr val="accent2"/>
            </a:solidFill>
            <a:ln>
              <a:noFill/>
            </a:ln>
            <a:effectLst/>
          </c:spPr>
          <c:invertIfNegative val="0"/>
          <c:cat>
            <c:numRef>
              <c:f>'CNG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Residential'!$C$47:$C$84</c:f>
              <c:numCache>
                <c:formatCode>_("$"* #,##0_);_("$"* \(#,##0\);_("$"* "-"??_);_(@_)</c:formatCode>
                <c:ptCount val="38"/>
                <c:pt idx="0">
                  <c:v>110245.69000000021</c:v>
                </c:pt>
                <c:pt idx="1">
                  <c:v>128369.08000000019</c:v>
                </c:pt>
                <c:pt idx="2">
                  <c:v>150702.06999999992</c:v>
                </c:pt>
                <c:pt idx="3">
                  <c:v>158744.61999999997</c:v>
                </c:pt>
                <c:pt idx="4">
                  <c:v>130574.31000000016</c:v>
                </c:pt>
                <c:pt idx="5">
                  <c:v>84947.479999999967</c:v>
                </c:pt>
                <c:pt idx="6">
                  <c:v>50449.03999999995</c:v>
                </c:pt>
                <c:pt idx="7">
                  <c:v>40724.300000000054</c:v>
                </c:pt>
                <c:pt idx="8">
                  <c:v>34499.220000000088</c:v>
                </c:pt>
                <c:pt idx="9">
                  <c:v>25242.090000000062</c:v>
                </c:pt>
                <c:pt idx="10">
                  <c:v>34295.39000000005</c:v>
                </c:pt>
                <c:pt idx="11">
                  <c:v>59672.109999999979</c:v>
                </c:pt>
                <c:pt idx="12">
                  <c:v>82979.219999999914</c:v>
                </c:pt>
                <c:pt idx="13">
                  <c:v>132405.65999999986</c:v>
                </c:pt>
                <c:pt idx="14">
                  <c:v>154533.4</c:v>
                </c:pt>
                <c:pt idx="15">
                  <c:v>104645.22999999994</c:v>
                </c:pt>
                <c:pt idx="16">
                  <c:v>122696.86</c:v>
                </c:pt>
                <c:pt idx="17">
                  <c:v>95608.01</c:v>
                </c:pt>
                <c:pt idx="18">
                  <c:v>51848.359999999993</c:v>
                </c:pt>
                <c:pt idx="19">
                  <c:v>34708.90999999996</c:v>
                </c:pt>
                <c:pt idx="20">
                  <c:v>23793.149999999972</c:v>
                </c:pt>
                <c:pt idx="21">
                  <c:v>42504.469999999928</c:v>
                </c:pt>
                <c:pt idx="22">
                  <c:v>53800.749999999942</c:v>
                </c:pt>
                <c:pt idx="23">
                  <c:v>56735.529999999853</c:v>
                </c:pt>
                <c:pt idx="24">
                  <c:v>99563.600000000079</c:v>
                </c:pt>
                <c:pt idx="25">
                  <c:v>141681.08999999991</c:v>
                </c:pt>
                <c:pt idx="26">
                  <c:v>136033.69999999995</c:v>
                </c:pt>
                <c:pt idx="27">
                  <c:v>106280.47000000012</c:v>
                </c:pt>
                <c:pt idx="28">
                  <c:v>170284.69999999952</c:v>
                </c:pt>
                <c:pt idx="29">
                  <c:v>100901.21999999988</c:v>
                </c:pt>
                <c:pt idx="30">
                  <c:v>76450.459999999992</c:v>
                </c:pt>
                <c:pt idx="31">
                  <c:v>64390.069999999956</c:v>
                </c:pt>
                <c:pt idx="32">
                  <c:v>48732.650000000096</c:v>
                </c:pt>
                <c:pt idx="33">
                  <c:v>48276.530000000042</c:v>
                </c:pt>
                <c:pt idx="34">
                  <c:v>29995.389999999989</c:v>
                </c:pt>
                <c:pt idx="35">
                  <c:v>57049.409999999989</c:v>
                </c:pt>
                <c:pt idx="36">
                  <c:v>211002.43000000037</c:v>
                </c:pt>
                <c:pt idx="37">
                  <c:v>329033.14999999985</c:v>
                </c:pt>
              </c:numCache>
            </c:numRef>
          </c:val>
          <c:extLst>
            <c:ext xmlns:c16="http://schemas.microsoft.com/office/drawing/2014/chart" uri="{C3380CC4-5D6E-409C-BE32-E72D297353CC}">
              <c16:uniqueId val="{00000001-F7FB-434B-9D14-529A76756ED5}"/>
            </c:ext>
          </c:extLst>
        </c:ser>
        <c:ser>
          <c:idx val="2"/>
          <c:order val="2"/>
          <c:tx>
            <c:strRef>
              <c:f>'CNG - Residential'!$D$46</c:f>
              <c:strCache>
                <c:ptCount val="1"/>
                <c:pt idx="0">
                  <c:v>90+ days</c:v>
                </c:pt>
              </c:strCache>
            </c:strRef>
          </c:tx>
          <c:spPr>
            <a:solidFill>
              <a:schemeClr val="accent3"/>
            </a:solidFill>
            <a:ln>
              <a:noFill/>
            </a:ln>
            <a:effectLst/>
          </c:spPr>
          <c:invertIfNegative val="0"/>
          <c:cat>
            <c:numRef>
              <c:f>'CNG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Residential'!$D$47:$D$84</c:f>
              <c:numCache>
                <c:formatCode>_("$"* #,##0_);_("$"* \(#,##0\);_("$"* "-"??_);_(@_)</c:formatCode>
                <c:ptCount val="38"/>
                <c:pt idx="0">
                  <c:v>230180.4800000001</c:v>
                </c:pt>
                <c:pt idx="1">
                  <c:v>244095.27999999962</c:v>
                </c:pt>
                <c:pt idx="2">
                  <c:v>283579.5500000001</c:v>
                </c:pt>
                <c:pt idx="3">
                  <c:v>390313.12000000005</c:v>
                </c:pt>
                <c:pt idx="4">
                  <c:v>466744.57999999984</c:v>
                </c:pt>
                <c:pt idx="5">
                  <c:v>506833.13999999978</c:v>
                </c:pt>
                <c:pt idx="6">
                  <c:v>500482.77000000008</c:v>
                </c:pt>
                <c:pt idx="7">
                  <c:v>491335.46999999986</c:v>
                </c:pt>
                <c:pt idx="8">
                  <c:v>468793.36999999947</c:v>
                </c:pt>
                <c:pt idx="9">
                  <c:v>450378.26999999961</c:v>
                </c:pt>
                <c:pt idx="10">
                  <c:v>436680.70000000024</c:v>
                </c:pt>
                <c:pt idx="11">
                  <c:v>469199.56999999966</c:v>
                </c:pt>
                <c:pt idx="12">
                  <c:v>550200.42999999959</c:v>
                </c:pt>
                <c:pt idx="13">
                  <c:v>639820.81000000099</c:v>
                </c:pt>
                <c:pt idx="14">
                  <c:v>715669</c:v>
                </c:pt>
                <c:pt idx="15">
                  <c:v>679637.55000000051</c:v>
                </c:pt>
                <c:pt idx="16">
                  <c:v>687371.5399999998</c:v>
                </c:pt>
                <c:pt idx="17">
                  <c:v>654576.9300000011</c:v>
                </c:pt>
                <c:pt idx="18">
                  <c:v>647694.35000000149</c:v>
                </c:pt>
                <c:pt idx="19">
                  <c:v>456916.41000000061</c:v>
                </c:pt>
                <c:pt idx="20">
                  <c:v>289351.91000000015</c:v>
                </c:pt>
                <c:pt idx="21">
                  <c:v>224424.7999999997</c:v>
                </c:pt>
                <c:pt idx="22">
                  <c:v>203615.8799999996</c:v>
                </c:pt>
                <c:pt idx="23">
                  <c:v>176462.92000000004</c:v>
                </c:pt>
                <c:pt idx="24">
                  <c:v>134961.90999999992</c:v>
                </c:pt>
                <c:pt idx="25">
                  <c:v>141681.08999999991</c:v>
                </c:pt>
                <c:pt idx="26">
                  <c:v>157597.38</c:v>
                </c:pt>
                <c:pt idx="27">
                  <c:v>230861.37000000017</c:v>
                </c:pt>
                <c:pt idx="28">
                  <c:v>253750.80000000019</c:v>
                </c:pt>
                <c:pt idx="29">
                  <c:v>279227.17999999993</c:v>
                </c:pt>
                <c:pt idx="30">
                  <c:v>266625.64000000042</c:v>
                </c:pt>
                <c:pt idx="31">
                  <c:v>234212.40000000011</c:v>
                </c:pt>
                <c:pt idx="32">
                  <c:v>204414.49000000025</c:v>
                </c:pt>
                <c:pt idx="33">
                  <c:v>158493.23999999961</c:v>
                </c:pt>
                <c:pt idx="34">
                  <c:v>114611.78000000001</c:v>
                </c:pt>
                <c:pt idx="35">
                  <c:v>112249.09000000014</c:v>
                </c:pt>
                <c:pt idx="36">
                  <c:v>175835.47999999989</c:v>
                </c:pt>
                <c:pt idx="37">
                  <c:v>262155.05000000005</c:v>
                </c:pt>
              </c:numCache>
            </c:numRef>
          </c:val>
          <c:extLst>
            <c:ext xmlns:c16="http://schemas.microsoft.com/office/drawing/2014/chart" uri="{C3380CC4-5D6E-409C-BE32-E72D297353CC}">
              <c16:uniqueId val="{00000002-F7FB-434B-9D14-529A76756ED5}"/>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CNG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'CNG - Residential'!$B$87</c:f>
              <c:strCache>
                <c:ptCount val="1"/>
                <c:pt idx="0">
                  <c:v>Average Arrears Balance</c:v>
                </c:pt>
              </c:strCache>
            </c:strRef>
          </c:tx>
          <c:spPr>
            <a:solidFill>
              <a:schemeClr val="accent1"/>
            </a:solidFill>
            <a:ln>
              <a:noFill/>
            </a:ln>
            <a:effectLst/>
          </c:spPr>
          <c:invertIfNegative val="0"/>
          <c:cat>
            <c:numRef>
              <c:f>'CNG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Residential'!$B$88:$B$125</c:f>
              <c:numCache>
                <c:formatCode>_("$"* #,##0_);_("$"* \(#,##0\);_("$"* "-"??_);_(@_)</c:formatCode>
                <c:ptCount val="38"/>
                <c:pt idx="0">
                  <c:v>101.27136721546165</c:v>
                </c:pt>
                <c:pt idx="1">
                  <c:v>116.56147093915116</c:v>
                </c:pt>
                <c:pt idx="2">
                  <c:v>117.20403042521988</c:v>
                </c:pt>
                <c:pt idx="3">
                  <c:v>130.90230562039858</c:v>
                </c:pt>
                <c:pt idx="4">
                  <c:v>130.51826580509953</c:v>
                </c:pt>
                <c:pt idx="5">
                  <c:v>119.00693403028113</c:v>
                </c:pt>
                <c:pt idx="6">
                  <c:v>107.9551776198934</c:v>
                </c:pt>
                <c:pt idx="7">
                  <c:v>95.349031623791547</c:v>
                </c:pt>
                <c:pt idx="8">
                  <c:v>92.692090767365229</c:v>
                </c:pt>
                <c:pt idx="9">
                  <c:v>89.527469963433688</c:v>
                </c:pt>
                <c:pt idx="10">
                  <c:v>85.914092191909731</c:v>
                </c:pt>
                <c:pt idx="11">
                  <c:v>116.01769855929065</c:v>
                </c:pt>
                <c:pt idx="12">
                  <c:v>153.83868709377884</c:v>
                </c:pt>
                <c:pt idx="13">
                  <c:v>170.18537043418343</c:v>
                </c:pt>
                <c:pt idx="14">
                  <c:v>180.4918694976696</c:v>
                </c:pt>
                <c:pt idx="15">
                  <c:v>190.53416649787337</c:v>
                </c:pt>
                <c:pt idx="16">
                  <c:v>171.08025883612993</c:v>
                </c:pt>
                <c:pt idx="17">
                  <c:v>146.81926025434373</c:v>
                </c:pt>
                <c:pt idx="18">
                  <c:v>130.44092576718694</c:v>
                </c:pt>
                <c:pt idx="19">
                  <c:v>103.76983706321174</c:v>
                </c:pt>
                <c:pt idx="20">
                  <c:v>72.88033630470018</c:v>
                </c:pt>
                <c:pt idx="21">
                  <c:v>60.788314755337169</c:v>
                </c:pt>
                <c:pt idx="22">
                  <c:v>67.247162273475993</c:v>
                </c:pt>
                <c:pt idx="23">
                  <c:v>73.213986797359439</c:v>
                </c:pt>
                <c:pt idx="24">
                  <c:v>92.899671517671436</c:v>
                </c:pt>
                <c:pt idx="25">
                  <c:v>116.44362901744721</c:v>
                </c:pt>
                <c:pt idx="26">
                  <c:v>115.94464268585135</c:v>
                </c:pt>
                <c:pt idx="27">
                  <c:v>114.91570827757604</c:v>
                </c:pt>
                <c:pt idx="28">
                  <c:v>107.64027113237634</c:v>
                </c:pt>
                <c:pt idx="29">
                  <c:v>100.39607083678538</c:v>
                </c:pt>
                <c:pt idx="30">
                  <c:v>80.848051327433723</c:v>
                </c:pt>
                <c:pt idx="31">
                  <c:v>63.155771257905755</c:v>
                </c:pt>
                <c:pt idx="32">
                  <c:v>53.843328666433329</c:v>
                </c:pt>
                <c:pt idx="33">
                  <c:v>45.600599320882829</c:v>
                </c:pt>
                <c:pt idx="34">
                  <c:v>47.699147652766861</c:v>
                </c:pt>
                <c:pt idx="35">
                  <c:v>95.387422955593294</c:v>
                </c:pt>
                <c:pt idx="36">
                  <c:v>147.18482038577241</c:v>
                </c:pt>
                <c:pt idx="37">
                  <c:v>167.66302175390894</c:v>
                </c:pt>
              </c:numCache>
            </c:numRef>
          </c:val>
          <c:extLst>
            <c:ext xmlns:c16="http://schemas.microsoft.com/office/drawing/2014/chart" uri="{C3380CC4-5D6E-409C-BE32-E72D297353CC}">
              <c16:uniqueId val="{00000000-9DAB-453D-AD81-DBA7745E24BA}"/>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Total Oregon IOU Small </a:t>
            </a:r>
            <a:r>
              <a:rPr lang="en-US" baseline="0"/>
              <a:t>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'Oregon IOU S.Commercial Arrears'!$B$5</c:f>
              <c:strCache>
                <c:ptCount val="1"/>
                <c:pt idx="0">
                  <c:v>30+ days</c:v>
                </c:pt>
              </c:strCache>
            </c:strRef>
          </c:tx>
          <c:spPr>
            <a:solidFill>
              <a:schemeClr val="accent1"/>
            </a:solidFill>
            <a:ln>
              <a:noFill/>
            </a:ln>
            <a:effectLst/>
          </c:spPr>
          <c:invertIfNegative val="0"/>
          <c:cat>
            <c:numRef>
              <c:f>'Oregon IOU S.Commercial Arrears'!$A$6:$A$43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Arrears'!$B$6:$B$43</c:f>
              <c:numCache>
                <c:formatCode>_(* #,##0_);_(* \(#,##0\);_(* "-"??_);_(@_)</c:formatCode>
                <c:ptCount val="38"/>
                <c:pt idx="0">
                  <c:v>8538</c:v>
                </c:pt>
                <c:pt idx="1">
                  <c:v>8915</c:v>
                </c:pt>
                <c:pt idx="2">
                  <c:v>10299</c:v>
                </c:pt>
                <c:pt idx="3">
                  <c:v>13161</c:v>
                </c:pt>
                <c:pt idx="4">
                  <c:v>11994</c:v>
                </c:pt>
                <c:pt idx="5">
                  <c:v>8776</c:v>
                </c:pt>
                <c:pt idx="6">
                  <c:v>9055</c:v>
                </c:pt>
                <c:pt idx="7">
                  <c:v>10095</c:v>
                </c:pt>
                <c:pt idx="8">
                  <c:v>9854</c:v>
                </c:pt>
                <c:pt idx="9">
                  <c:v>9692</c:v>
                </c:pt>
                <c:pt idx="10">
                  <c:v>11167</c:v>
                </c:pt>
                <c:pt idx="11">
                  <c:v>10586</c:v>
                </c:pt>
                <c:pt idx="12">
                  <c:v>9183</c:v>
                </c:pt>
                <c:pt idx="13">
                  <c:v>10213</c:v>
                </c:pt>
                <c:pt idx="14">
                  <c:v>9047</c:v>
                </c:pt>
                <c:pt idx="15">
                  <c:v>8165</c:v>
                </c:pt>
                <c:pt idx="16">
                  <c:v>8066</c:v>
                </c:pt>
                <c:pt idx="17">
                  <c:v>8204</c:v>
                </c:pt>
                <c:pt idx="18">
                  <c:v>8699</c:v>
                </c:pt>
                <c:pt idx="19">
                  <c:v>7462</c:v>
                </c:pt>
                <c:pt idx="20">
                  <c:v>8442</c:v>
                </c:pt>
                <c:pt idx="21">
                  <c:v>8521</c:v>
                </c:pt>
                <c:pt idx="22">
                  <c:v>10145</c:v>
                </c:pt>
                <c:pt idx="23">
                  <c:v>8899</c:v>
                </c:pt>
                <c:pt idx="24">
                  <c:v>9623</c:v>
                </c:pt>
                <c:pt idx="25">
                  <c:v>9569</c:v>
                </c:pt>
                <c:pt idx="26">
                  <c:v>8812</c:v>
                </c:pt>
                <c:pt idx="27">
                  <c:v>8296</c:v>
                </c:pt>
                <c:pt idx="28">
                  <c:v>8606</c:v>
                </c:pt>
                <c:pt idx="29">
                  <c:v>9961</c:v>
                </c:pt>
                <c:pt idx="30">
                  <c:v>10040</c:v>
                </c:pt>
                <c:pt idx="31">
                  <c:v>8905</c:v>
                </c:pt>
                <c:pt idx="32">
                  <c:v>8602</c:v>
                </c:pt>
                <c:pt idx="33">
                  <c:v>9977</c:v>
                </c:pt>
                <c:pt idx="34">
                  <c:v>9836</c:v>
                </c:pt>
                <c:pt idx="35">
                  <c:v>8993</c:v>
                </c:pt>
                <c:pt idx="36">
                  <c:v>10452</c:v>
                </c:pt>
                <c:pt idx="37">
                  <c:v>9924</c:v>
                </c:pt>
              </c:numCache>
            </c:numRef>
          </c:val>
          <c:extLst>
            <c:ext xmlns:c16="http://schemas.microsoft.com/office/drawing/2014/chart" uri="{C3380CC4-5D6E-409C-BE32-E72D297353CC}">
              <c16:uniqueId val="{00000000-3A2D-4965-B5E2-8F0451BC1BD9}"/>
            </c:ext>
          </c:extLst>
        </c:ser>
        <c:ser>
          <c:idx val="1"/>
          <c:order val="1"/>
          <c:tx>
            <c:strRef>
              <c:f>'Oregon IOU S.Commercial Arrears'!$C$5</c:f>
              <c:strCache>
                <c:ptCount val="1"/>
                <c:pt idx="0">
                  <c:v>60+ days</c:v>
                </c:pt>
              </c:strCache>
            </c:strRef>
          </c:tx>
          <c:spPr>
            <a:solidFill>
              <a:schemeClr val="accent2"/>
            </a:solidFill>
            <a:ln>
              <a:noFill/>
            </a:ln>
            <a:effectLst/>
          </c:spPr>
          <c:invertIfNegative val="0"/>
          <c:cat>
            <c:numRef>
              <c:f>'Oregon IOU S.Commercial Arrears'!$A$6:$A$43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Arrears'!$C$6:$C$43</c:f>
              <c:numCache>
                <c:formatCode>_(* #,##0_);_(* \(#,##0\);_(* "-"??_);_(@_)</c:formatCode>
                <c:ptCount val="38"/>
                <c:pt idx="0">
                  <c:v>2183</c:v>
                </c:pt>
                <c:pt idx="1">
                  <c:v>2403</c:v>
                </c:pt>
                <c:pt idx="2">
                  <c:v>3154</c:v>
                </c:pt>
                <c:pt idx="3">
                  <c:v>4714</c:v>
                </c:pt>
                <c:pt idx="4">
                  <c:v>5502</c:v>
                </c:pt>
                <c:pt idx="5">
                  <c:v>3830</c:v>
                </c:pt>
                <c:pt idx="6">
                  <c:v>2896</c:v>
                </c:pt>
                <c:pt idx="7">
                  <c:v>3100</c:v>
                </c:pt>
                <c:pt idx="8">
                  <c:v>4058</c:v>
                </c:pt>
                <c:pt idx="9">
                  <c:v>3231</c:v>
                </c:pt>
                <c:pt idx="10">
                  <c:v>3672</c:v>
                </c:pt>
                <c:pt idx="11">
                  <c:v>3044</c:v>
                </c:pt>
                <c:pt idx="12">
                  <c:v>2733</c:v>
                </c:pt>
                <c:pt idx="13">
                  <c:v>2661</c:v>
                </c:pt>
                <c:pt idx="14">
                  <c:v>2552</c:v>
                </c:pt>
                <c:pt idx="15">
                  <c:v>2908</c:v>
                </c:pt>
                <c:pt idx="16">
                  <c:v>2514</c:v>
                </c:pt>
                <c:pt idx="17">
                  <c:v>2444</c:v>
                </c:pt>
                <c:pt idx="18">
                  <c:v>2431</c:v>
                </c:pt>
                <c:pt idx="19">
                  <c:v>2484</c:v>
                </c:pt>
                <c:pt idx="20">
                  <c:v>2285</c:v>
                </c:pt>
                <c:pt idx="21">
                  <c:v>2405</c:v>
                </c:pt>
                <c:pt idx="22">
                  <c:v>2555</c:v>
                </c:pt>
                <c:pt idx="23">
                  <c:v>3045</c:v>
                </c:pt>
                <c:pt idx="24">
                  <c:v>2393</c:v>
                </c:pt>
                <c:pt idx="25">
                  <c:v>2588</c:v>
                </c:pt>
                <c:pt idx="26">
                  <c:v>2526</c:v>
                </c:pt>
                <c:pt idx="27">
                  <c:v>2714</c:v>
                </c:pt>
                <c:pt idx="28">
                  <c:v>2508</c:v>
                </c:pt>
                <c:pt idx="29">
                  <c:v>2972</c:v>
                </c:pt>
                <c:pt idx="30">
                  <c:v>2957</c:v>
                </c:pt>
                <c:pt idx="31">
                  <c:v>2667</c:v>
                </c:pt>
                <c:pt idx="32">
                  <c:v>2537</c:v>
                </c:pt>
                <c:pt idx="33">
                  <c:v>2604</c:v>
                </c:pt>
                <c:pt idx="34">
                  <c:v>2865</c:v>
                </c:pt>
                <c:pt idx="35">
                  <c:v>2893</c:v>
                </c:pt>
                <c:pt idx="36">
                  <c:v>2387</c:v>
                </c:pt>
                <c:pt idx="37">
                  <c:v>3264</c:v>
                </c:pt>
              </c:numCache>
            </c:numRef>
          </c:val>
          <c:extLst>
            <c:ext xmlns:c16="http://schemas.microsoft.com/office/drawing/2014/chart" uri="{C3380CC4-5D6E-409C-BE32-E72D297353CC}">
              <c16:uniqueId val="{00000001-3A2D-4965-B5E2-8F0451BC1BD9}"/>
            </c:ext>
          </c:extLst>
        </c:ser>
        <c:ser>
          <c:idx val="2"/>
          <c:order val="2"/>
          <c:tx>
            <c:strRef>
              <c:f>'Oregon IOU S.Commercial Arrears'!$D$5</c:f>
              <c:strCache>
                <c:ptCount val="1"/>
                <c:pt idx="0">
                  <c:v>90+ days</c:v>
                </c:pt>
              </c:strCache>
            </c:strRef>
          </c:tx>
          <c:spPr>
            <a:solidFill>
              <a:schemeClr val="accent3"/>
            </a:solidFill>
            <a:ln>
              <a:noFill/>
            </a:ln>
            <a:effectLst/>
          </c:spPr>
          <c:invertIfNegative val="0"/>
          <c:cat>
            <c:numRef>
              <c:f>'Oregon IOU S.Commercial Arrears'!$A$6:$A$43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Arrears'!$D$6:$D$43</c:f>
              <c:numCache>
                <c:formatCode>_(* #,##0_);_(* \(#,##0\);_(* "-"??_);_(@_)</c:formatCode>
                <c:ptCount val="38"/>
                <c:pt idx="0">
                  <c:v>2237</c:v>
                </c:pt>
                <c:pt idx="1">
                  <c:v>2135</c:v>
                </c:pt>
                <c:pt idx="2">
                  <c:v>2489</c:v>
                </c:pt>
                <c:pt idx="3">
                  <c:v>3912</c:v>
                </c:pt>
                <c:pt idx="4">
                  <c:v>5802</c:v>
                </c:pt>
                <c:pt idx="5">
                  <c:v>7086</c:v>
                </c:pt>
                <c:pt idx="6">
                  <c:v>7144</c:v>
                </c:pt>
                <c:pt idx="7">
                  <c:v>6918</c:v>
                </c:pt>
                <c:pt idx="8">
                  <c:v>6943</c:v>
                </c:pt>
                <c:pt idx="9">
                  <c:v>7651</c:v>
                </c:pt>
                <c:pt idx="10">
                  <c:v>7379</c:v>
                </c:pt>
                <c:pt idx="11">
                  <c:v>5848</c:v>
                </c:pt>
                <c:pt idx="12">
                  <c:v>5214</c:v>
                </c:pt>
                <c:pt idx="13">
                  <c:v>4810</c:v>
                </c:pt>
                <c:pt idx="14">
                  <c:v>4205</c:v>
                </c:pt>
                <c:pt idx="15">
                  <c:v>3931</c:v>
                </c:pt>
                <c:pt idx="16">
                  <c:v>3523</c:v>
                </c:pt>
                <c:pt idx="17">
                  <c:v>3373</c:v>
                </c:pt>
                <c:pt idx="18">
                  <c:v>3390</c:v>
                </c:pt>
                <c:pt idx="19">
                  <c:v>3535</c:v>
                </c:pt>
                <c:pt idx="20">
                  <c:v>3493</c:v>
                </c:pt>
                <c:pt idx="21">
                  <c:v>3418</c:v>
                </c:pt>
                <c:pt idx="22">
                  <c:v>3490</c:v>
                </c:pt>
                <c:pt idx="23">
                  <c:v>3493</c:v>
                </c:pt>
                <c:pt idx="24">
                  <c:v>3636</c:v>
                </c:pt>
                <c:pt idx="25">
                  <c:v>2790</c:v>
                </c:pt>
                <c:pt idx="26">
                  <c:v>2778</c:v>
                </c:pt>
                <c:pt idx="27">
                  <c:v>3162</c:v>
                </c:pt>
                <c:pt idx="28">
                  <c:v>3179</c:v>
                </c:pt>
                <c:pt idx="29">
                  <c:v>3052</c:v>
                </c:pt>
                <c:pt idx="30">
                  <c:v>3291</c:v>
                </c:pt>
                <c:pt idx="31">
                  <c:v>3669</c:v>
                </c:pt>
                <c:pt idx="32">
                  <c:v>3951</c:v>
                </c:pt>
                <c:pt idx="33">
                  <c:v>3820</c:v>
                </c:pt>
                <c:pt idx="34">
                  <c:v>3877</c:v>
                </c:pt>
                <c:pt idx="35">
                  <c:v>3839</c:v>
                </c:pt>
                <c:pt idx="36">
                  <c:v>3580</c:v>
                </c:pt>
                <c:pt idx="37">
                  <c:v>3169</c:v>
                </c:pt>
              </c:numCache>
            </c:numRef>
          </c:val>
          <c:extLst>
            <c:ext xmlns:c16="http://schemas.microsoft.com/office/drawing/2014/chart" uri="{C3380CC4-5D6E-409C-BE32-E72D297353CC}">
              <c16:uniqueId val="{00000002-3A2D-4965-B5E2-8F0451BC1BD9}"/>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CNG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'CNG - Commercial'!$B$5</c:f>
              <c:strCache>
                <c:ptCount val="1"/>
                <c:pt idx="0">
                  <c:v>30+ days</c:v>
                </c:pt>
              </c:strCache>
            </c:strRef>
          </c:tx>
          <c:spPr>
            <a:solidFill>
              <a:schemeClr val="accent1"/>
            </a:solidFill>
            <a:ln>
              <a:noFill/>
            </a:ln>
            <a:effectLst/>
          </c:spPr>
          <c:invertIfNegative val="0"/>
          <c:cat>
            <c:numRef>
              <c:f>'CNG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Commercial'!$B$6:$B$43</c:f>
              <c:numCache>
                <c:formatCode>_(* #,##0_);_(* \(#,##0\);_(* "-"??_);_(@_)</c:formatCode>
                <c:ptCount val="38"/>
                <c:pt idx="0">
                  <c:v>482</c:v>
                </c:pt>
                <c:pt idx="1">
                  <c:v>574</c:v>
                </c:pt>
                <c:pt idx="2">
                  <c:v>529</c:v>
                </c:pt>
                <c:pt idx="3">
                  <c:v>749</c:v>
                </c:pt>
                <c:pt idx="4">
                  <c:v>655</c:v>
                </c:pt>
                <c:pt idx="5">
                  <c:v>520</c:v>
                </c:pt>
                <c:pt idx="6">
                  <c:v>574</c:v>
                </c:pt>
                <c:pt idx="7">
                  <c:v>541</c:v>
                </c:pt>
                <c:pt idx="8">
                  <c:v>445</c:v>
                </c:pt>
                <c:pt idx="9">
                  <c:v>558</c:v>
                </c:pt>
                <c:pt idx="10">
                  <c:v>737</c:v>
                </c:pt>
                <c:pt idx="11">
                  <c:v>433</c:v>
                </c:pt>
                <c:pt idx="12">
                  <c:v>477</c:v>
                </c:pt>
                <c:pt idx="13">
                  <c:v>368</c:v>
                </c:pt>
                <c:pt idx="14">
                  <c:v>243</c:v>
                </c:pt>
                <c:pt idx="15">
                  <c:v>196</c:v>
                </c:pt>
                <c:pt idx="16">
                  <c:v>259</c:v>
                </c:pt>
                <c:pt idx="17">
                  <c:v>201</c:v>
                </c:pt>
                <c:pt idx="18">
                  <c:v>239</c:v>
                </c:pt>
                <c:pt idx="19">
                  <c:v>197</c:v>
                </c:pt>
                <c:pt idx="20">
                  <c:v>207</c:v>
                </c:pt>
                <c:pt idx="21">
                  <c:v>249</c:v>
                </c:pt>
                <c:pt idx="22">
                  <c:v>248</c:v>
                </c:pt>
                <c:pt idx="23">
                  <c:v>238</c:v>
                </c:pt>
                <c:pt idx="24">
                  <c:v>372</c:v>
                </c:pt>
                <c:pt idx="25">
                  <c:v>460</c:v>
                </c:pt>
                <c:pt idx="26">
                  <c:v>264</c:v>
                </c:pt>
                <c:pt idx="27">
                  <c:v>314</c:v>
                </c:pt>
                <c:pt idx="28">
                  <c:v>361</c:v>
                </c:pt>
                <c:pt idx="29">
                  <c:v>233</c:v>
                </c:pt>
                <c:pt idx="30">
                  <c:v>294</c:v>
                </c:pt>
                <c:pt idx="31">
                  <c:v>215</c:v>
                </c:pt>
                <c:pt idx="32">
                  <c:v>274</c:v>
                </c:pt>
                <c:pt idx="33">
                  <c:v>316</c:v>
                </c:pt>
                <c:pt idx="34">
                  <c:v>187</c:v>
                </c:pt>
                <c:pt idx="35">
                  <c:v>280</c:v>
                </c:pt>
                <c:pt idx="36">
                  <c:v>456</c:v>
                </c:pt>
                <c:pt idx="37">
                  <c:v>447</c:v>
                </c:pt>
              </c:numCache>
            </c:numRef>
          </c:val>
          <c:extLst>
            <c:ext xmlns:c16="http://schemas.microsoft.com/office/drawing/2014/chart" uri="{C3380CC4-5D6E-409C-BE32-E72D297353CC}">
              <c16:uniqueId val="{00000000-E745-496C-9C5D-D6798CC01FA8}"/>
            </c:ext>
          </c:extLst>
        </c:ser>
        <c:ser>
          <c:idx val="1"/>
          <c:order val="1"/>
          <c:tx>
            <c:strRef>
              <c:f>'CNG - Commercial'!$C$5</c:f>
              <c:strCache>
                <c:ptCount val="1"/>
                <c:pt idx="0">
                  <c:v>60+ days</c:v>
                </c:pt>
              </c:strCache>
            </c:strRef>
          </c:tx>
          <c:spPr>
            <a:solidFill>
              <a:schemeClr val="accent2"/>
            </a:solidFill>
            <a:ln>
              <a:noFill/>
            </a:ln>
            <a:effectLst/>
          </c:spPr>
          <c:invertIfNegative val="0"/>
          <c:cat>
            <c:numRef>
              <c:f>'CNG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Commercial'!$C$6:$C$43</c:f>
              <c:numCache>
                <c:formatCode>_(* #,##0_);_(* \(#,##0\);_(* "-"??_);_(@_)</c:formatCode>
                <c:ptCount val="38"/>
                <c:pt idx="0">
                  <c:v>203</c:v>
                </c:pt>
                <c:pt idx="1">
                  <c:v>201</c:v>
                </c:pt>
                <c:pt idx="2">
                  <c:v>297</c:v>
                </c:pt>
                <c:pt idx="3">
                  <c:v>303</c:v>
                </c:pt>
                <c:pt idx="4">
                  <c:v>319</c:v>
                </c:pt>
                <c:pt idx="5">
                  <c:v>358</c:v>
                </c:pt>
                <c:pt idx="6">
                  <c:v>292</c:v>
                </c:pt>
                <c:pt idx="7">
                  <c:v>324</c:v>
                </c:pt>
                <c:pt idx="8">
                  <c:v>317</c:v>
                </c:pt>
                <c:pt idx="9">
                  <c:v>257</c:v>
                </c:pt>
                <c:pt idx="10">
                  <c:v>301</c:v>
                </c:pt>
                <c:pt idx="11">
                  <c:v>278</c:v>
                </c:pt>
                <c:pt idx="12">
                  <c:v>28</c:v>
                </c:pt>
                <c:pt idx="13">
                  <c:v>53</c:v>
                </c:pt>
                <c:pt idx="14">
                  <c:v>86</c:v>
                </c:pt>
                <c:pt idx="15">
                  <c:v>51</c:v>
                </c:pt>
                <c:pt idx="16">
                  <c:v>63</c:v>
                </c:pt>
                <c:pt idx="17">
                  <c:v>92</c:v>
                </c:pt>
                <c:pt idx="18">
                  <c:v>56</c:v>
                </c:pt>
                <c:pt idx="19">
                  <c:v>111</c:v>
                </c:pt>
                <c:pt idx="20">
                  <c:v>80</c:v>
                </c:pt>
                <c:pt idx="21">
                  <c:v>75</c:v>
                </c:pt>
                <c:pt idx="22">
                  <c:v>101</c:v>
                </c:pt>
                <c:pt idx="23">
                  <c:v>84</c:v>
                </c:pt>
                <c:pt idx="24">
                  <c:v>98</c:v>
                </c:pt>
                <c:pt idx="25">
                  <c:v>98</c:v>
                </c:pt>
                <c:pt idx="26">
                  <c:v>128</c:v>
                </c:pt>
                <c:pt idx="27">
                  <c:v>112</c:v>
                </c:pt>
                <c:pt idx="28">
                  <c:v>129</c:v>
                </c:pt>
                <c:pt idx="29">
                  <c:v>115</c:v>
                </c:pt>
                <c:pt idx="30">
                  <c:v>86</c:v>
                </c:pt>
                <c:pt idx="31">
                  <c:v>133</c:v>
                </c:pt>
                <c:pt idx="32">
                  <c:v>97</c:v>
                </c:pt>
                <c:pt idx="33">
                  <c:v>110</c:v>
                </c:pt>
                <c:pt idx="34">
                  <c:v>72</c:v>
                </c:pt>
                <c:pt idx="35">
                  <c:v>53</c:v>
                </c:pt>
                <c:pt idx="36">
                  <c:v>101</c:v>
                </c:pt>
                <c:pt idx="37">
                  <c:v>147</c:v>
                </c:pt>
              </c:numCache>
            </c:numRef>
          </c:val>
          <c:extLst>
            <c:ext xmlns:c16="http://schemas.microsoft.com/office/drawing/2014/chart" uri="{C3380CC4-5D6E-409C-BE32-E72D297353CC}">
              <c16:uniqueId val="{00000001-E745-496C-9C5D-D6798CC01FA8}"/>
            </c:ext>
          </c:extLst>
        </c:ser>
        <c:ser>
          <c:idx val="2"/>
          <c:order val="2"/>
          <c:tx>
            <c:strRef>
              <c:f>'CNG - Commercial'!$D$5</c:f>
              <c:strCache>
                <c:ptCount val="1"/>
                <c:pt idx="0">
                  <c:v>90+ days</c:v>
                </c:pt>
              </c:strCache>
            </c:strRef>
          </c:tx>
          <c:spPr>
            <a:solidFill>
              <a:schemeClr val="accent3"/>
            </a:solidFill>
            <a:ln>
              <a:noFill/>
            </a:ln>
            <a:effectLst/>
          </c:spPr>
          <c:invertIfNegative val="0"/>
          <c:cat>
            <c:numRef>
              <c:f>'CNG - Commercial'!$A$6:$A$43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Commercial'!$D$6:$D$43</c:f>
              <c:numCache>
                <c:formatCode>_(* #,##0_);_(* \(#,##0\);_(* "-"??_);_(@_)</c:formatCode>
                <c:ptCount val="38"/>
                <c:pt idx="0">
                  <c:v>128</c:v>
                </c:pt>
                <c:pt idx="1">
                  <c:v>145</c:v>
                </c:pt>
                <c:pt idx="2">
                  <c:v>144</c:v>
                </c:pt>
                <c:pt idx="3">
                  <c:v>207</c:v>
                </c:pt>
                <c:pt idx="4">
                  <c:v>197</c:v>
                </c:pt>
                <c:pt idx="5">
                  <c:v>230</c:v>
                </c:pt>
                <c:pt idx="6">
                  <c:v>242</c:v>
                </c:pt>
                <c:pt idx="7">
                  <c:v>237</c:v>
                </c:pt>
                <c:pt idx="8">
                  <c:v>238</c:v>
                </c:pt>
                <c:pt idx="9">
                  <c:v>228</c:v>
                </c:pt>
                <c:pt idx="10">
                  <c:v>250</c:v>
                </c:pt>
                <c:pt idx="11">
                  <c:v>212</c:v>
                </c:pt>
                <c:pt idx="12">
                  <c:v>157</c:v>
                </c:pt>
                <c:pt idx="13">
                  <c:v>74</c:v>
                </c:pt>
                <c:pt idx="14">
                  <c:v>66</c:v>
                </c:pt>
                <c:pt idx="15">
                  <c:v>81</c:v>
                </c:pt>
                <c:pt idx="16">
                  <c:v>74</c:v>
                </c:pt>
                <c:pt idx="17">
                  <c:v>60</c:v>
                </c:pt>
                <c:pt idx="18">
                  <c:v>77</c:v>
                </c:pt>
                <c:pt idx="19">
                  <c:v>80</c:v>
                </c:pt>
                <c:pt idx="20">
                  <c:v>104</c:v>
                </c:pt>
                <c:pt idx="21">
                  <c:v>108</c:v>
                </c:pt>
                <c:pt idx="22">
                  <c:v>91</c:v>
                </c:pt>
                <c:pt idx="23">
                  <c:v>78</c:v>
                </c:pt>
                <c:pt idx="24">
                  <c:v>58</c:v>
                </c:pt>
                <c:pt idx="25">
                  <c:v>75</c:v>
                </c:pt>
                <c:pt idx="26">
                  <c:v>90</c:v>
                </c:pt>
                <c:pt idx="27">
                  <c:v>112</c:v>
                </c:pt>
                <c:pt idx="28">
                  <c:v>104</c:v>
                </c:pt>
                <c:pt idx="29">
                  <c:v>147</c:v>
                </c:pt>
                <c:pt idx="30">
                  <c:v>155</c:v>
                </c:pt>
                <c:pt idx="31">
                  <c:v>148</c:v>
                </c:pt>
                <c:pt idx="32">
                  <c:v>151</c:v>
                </c:pt>
                <c:pt idx="33">
                  <c:v>111</c:v>
                </c:pt>
                <c:pt idx="34">
                  <c:v>86</c:v>
                </c:pt>
                <c:pt idx="35">
                  <c:v>55</c:v>
                </c:pt>
                <c:pt idx="36">
                  <c:v>39</c:v>
                </c:pt>
                <c:pt idx="37">
                  <c:v>44</c:v>
                </c:pt>
              </c:numCache>
            </c:numRef>
          </c:val>
          <c:extLst>
            <c:ext xmlns:c16="http://schemas.microsoft.com/office/drawing/2014/chart" uri="{C3380CC4-5D6E-409C-BE32-E72D297353CC}">
              <c16:uniqueId val="{00000002-E745-496C-9C5D-D6798CC01FA8}"/>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CNG</a:t>
            </a:r>
            <a:r>
              <a:rPr lang="en-US" baseline="0"/>
              <a:t> Commercial</a:t>
            </a:r>
            <a:r>
              <a:rPr lang="en-US"/>
              <a:t>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'CNG - Commercial'!$B$46</c:f>
              <c:strCache>
                <c:ptCount val="1"/>
                <c:pt idx="0">
                  <c:v>30+ days</c:v>
                </c:pt>
              </c:strCache>
            </c:strRef>
          </c:tx>
          <c:spPr>
            <a:solidFill>
              <a:schemeClr val="accent1"/>
            </a:solidFill>
            <a:ln>
              <a:noFill/>
            </a:ln>
            <a:effectLst/>
          </c:spPr>
          <c:invertIfNegative val="0"/>
          <c:cat>
            <c:numRef>
              <c:f>'CNG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Commercial'!$B$47:$B$84</c:f>
              <c:numCache>
                <c:formatCode>_("$"* #,##0_);_("$"* \(#,##0\);_("$"* "-"??_);_(@_)</c:formatCode>
                <c:ptCount val="38"/>
                <c:pt idx="0">
                  <c:v>89219.35</c:v>
                </c:pt>
                <c:pt idx="1">
                  <c:v>138443.28</c:v>
                </c:pt>
                <c:pt idx="2">
                  <c:v>112084.22000000003</c:v>
                </c:pt>
                <c:pt idx="3">
                  <c:v>186182.85000000003</c:v>
                </c:pt>
                <c:pt idx="4">
                  <c:v>112041.46999999997</c:v>
                </c:pt>
                <c:pt idx="5">
                  <c:v>35488.689999999995</c:v>
                </c:pt>
                <c:pt idx="6">
                  <c:v>31534.370000000006</c:v>
                </c:pt>
                <c:pt idx="7">
                  <c:v>31906.140000000007</c:v>
                </c:pt>
                <c:pt idx="8">
                  <c:v>24619.35</c:v>
                </c:pt>
                <c:pt idx="9">
                  <c:v>31531.250000000004</c:v>
                </c:pt>
                <c:pt idx="10">
                  <c:v>52428.859999999993</c:v>
                </c:pt>
                <c:pt idx="11">
                  <c:v>51201.120000000003</c:v>
                </c:pt>
                <c:pt idx="12">
                  <c:v>95695</c:v>
                </c:pt>
                <c:pt idx="13">
                  <c:v>78125</c:v>
                </c:pt>
                <c:pt idx="14">
                  <c:v>34977.879999999997</c:v>
                </c:pt>
                <c:pt idx="15">
                  <c:v>31541.600000000006</c:v>
                </c:pt>
                <c:pt idx="16">
                  <c:v>31139.53</c:v>
                </c:pt>
                <c:pt idx="17">
                  <c:v>12640.080000000004</c:v>
                </c:pt>
                <c:pt idx="18">
                  <c:v>15618.210000000003</c:v>
                </c:pt>
                <c:pt idx="19">
                  <c:v>19810.090000000018</c:v>
                </c:pt>
                <c:pt idx="20">
                  <c:v>8965.9800000000087</c:v>
                </c:pt>
                <c:pt idx="21">
                  <c:v>15418.830000000002</c:v>
                </c:pt>
                <c:pt idx="22">
                  <c:v>24670.67000000002</c:v>
                </c:pt>
                <c:pt idx="23">
                  <c:v>36683.349999999969</c:v>
                </c:pt>
                <c:pt idx="24">
                  <c:v>78046.170000000086</c:v>
                </c:pt>
                <c:pt idx="25">
                  <c:v>125042.00000000004</c:v>
                </c:pt>
                <c:pt idx="26">
                  <c:v>60071.500000000036</c:v>
                </c:pt>
                <c:pt idx="27">
                  <c:v>70251.069999999963</c:v>
                </c:pt>
                <c:pt idx="28">
                  <c:v>55170.349999999962</c:v>
                </c:pt>
                <c:pt idx="29">
                  <c:v>37967.19999999999</c:v>
                </c:pt>
                <c:pt idx="30">
                  <c:v>27257.829999999994</c:v>
                </c:pt>
                <c:pt idx="31">
                  <c:v>11520.910000000014</c:v>
                </c:pt>
                <c:pt idx="32">
                  <c:v>18097.000000000018</c:v>
                </c:pt>
                <c:pt idx="33">
                  <c:v>51332.329999999878</c:v>
                </c:pt>
                <c:pt idx="34">
                  <c:v>12729.940000000008</c:v>
                </c:pt>
                <c:pt idx="35">
                  <c:v>58911.519999999997</c:v>
                </c:pt>
                <c:pt idx="36">
                  <c:v>184628.18999999997</c:v>
                </c:pt>
                <c:pt idx="37">
                  <c:v>199789.53999999998</c:v>
                </c:pt>
              </c:numCache>
            </c:numRef>
          </c:val>
          <c:extLst>
            <c:ext xmlns:c16="http://schemas.microsoft.com/office/drawing/2014/chart" uri="{C3380CC4-5D6E-409C-BE32-E72D297353CC}">
              <c16:uniqueId val="{00000000-D204-4E6C-B1EF-6391F103108F}"/>
            </c:ext>
          </c:extLst>
        </c:ser>
        <c:ser>
          <c:idx val="1"/>
          <c:order val="1"/>
          <c:tx>
            <c:strRef>
              <c:f>'CNG - Commercial'!$C$46</c:f>
              <c:strCache>
                <c:ptCount val="1"/>
                <c:pt idx="0">
                  <c:v>60+ days</c:v>
                </c:pt>
              </c:strCache>
            </c:strRef>
          </c:tx>
          <c:spPr>
            <a:solidFill>
              <a:schemeClr val="accent2"/>
            </a:solidFill>
            <a:ln>
              <a:noFill/>
            </a:ln>
            <a:effectLst/>
          </c:spPr>
          <c:invertIfNegative val="0"/>
          <c:cat>
            <c:numRef>
              <c:f>'CNG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Commercial'!$C$47:$C$84</c:f>
              <c:numCache>
                <c:formatCode>_("$"* #,##0_);_("$"* \(#,##0\);_("$"* "-"??_);_(@_)</c:formatCode>
                <c:ptCount val="38"/>
                <c:pt idx="0">
                  <c:v>21008.38</c:v>
                </c:pt>
                <c:pt idx="1">
                  <c:v>35728.200000000004</c:v>
                </c:pt>
                <c:pt idx="2">
                  <c:v>66370.739999999991</c:v>
                </c:pt>
                <c:pt idx="3">
                  <c:v>64539.839999999989</c:v>
                </c:pt>
                <c:pt idx="4">
                  <c:v>81083.669999999984</c:v>
                </c:pt>
                <c:pt idx="5">
                  <c:v>47504.140000000007</c:v>
                </c:pt>
                <c:pt idx="6">
                  <c:v>17351.210000000003</c:v>
                </c:pt>
                <c:pt idx="7">
                  <c:v>14804.889999999998</c:v>
                </c:pt>
                <c:pt idx="8">
                  <c:v>14032.809999999998</c:v>
                </c:pt>
                <c:pt idx="9">
                  <c:v>15190.569999999996</c:v>
                </c:pt>
                <c:pt idx="10">
                  <c:v>11992.16</c:v>
                </c:pt>
                <c:pt idx="11">
                  <c:v>13901.47</c:v>
                </c:pt>
                <c:pt idx="12">
                  <c:v>15311</c:v>
                </c:pt>
                <c:pt idx="13">
                  <c:v>23041</c:v>
                </c:pt>
                <c:pt idx="14">
                  <c:v>23805.9</c:v>
                </c:pt>
                <c:pt idx="15">
                  <c:v>9921.86</c:v>
                </c:pt>
                <c:pt idx="16">
                  <c:v>20331.379999999997</c:v>
                </c:pt>
                <c:pt idx="17">
                  <c:v>15209.300000000001</c:v>
                </c:pt>
                <c:pt idx="18">
                  <c:v>3355.2799999999988</c:v>
                </c:pt>
                <c:pt idx="19">
                  <c:v>10266.960000000003</c:v>
                </c:pt>
                <c:pt idx="20">
                  <c:v>8261.4000000000033</c:v>
                </c:pt>
                <c:pt idx="21">
                  <c:v>5927.2099999999982</c:v>
                </c:pt>
                <c:pt idx="22">
                  <c:v>11138.000000000002</c:v>
                </c:pt>
                <c:pt idx="23">
                  <c:v>9057.1500000000051</c:v>
                </c:pt>
                <c:pt idx="24">
                  <c:v>24982.960000000014</c:v>
                </c:pt>
                <c:pt idx="25">
                  <c:v>42629.09</c:v>
                </c:pt>
                <c:pt idx="26">
                  <c:v>41724.960000000014</c:v>
                </c:pt>
                <c:pt idx="27">
                  <c:v>39120.180000000008</c:v>
                </c:pt>
                <c:pt idx="28">
                  <c:v>47018.909999999989</c:v>
                </c:pt>
                <c:pt idx="29">
                  <c:v>22121.749999999985</c:v>
                </c:pt>
                <c:pt idx="30">
                  <c:v>26593.24</c:v>
                </c:pt>
                <c:pt idx="31">
                  <c:v>26567.749999999996</c:v>
                </c:pt>
                <c:pt idx="32">
                  <c:v>11662.700000000003</c:v>
                </c:pt>
                <c:pt idx="33">
                  <c:v>11108.930000000006</c:v>
                </c:pt>
                <c:pt idx="34">
                  <c:v>14681.600000000004</c:v>
                </c:pt>
                <c:pt idx="35">
                  <c:v>14950.010000000004</c:v>
                </c:pt>
                <c:pt idx="36">
                  <c:v>37709.819999999992</c:v>
                </c:pt>
                <c:pt idx="37">
                  <c:v>83236.619999999937</c:v>
                </c:pt>
              </c:numCache>
            </c:numRef>
          </c:val>
          <c:extLst>
            <c:ext xmlns:c16="http://schemas.microsoft.com/office/drawing/2014/chart" uri="{C3380CC4-5D6E-409C-BE32-E72D297353CC}">
              <c16:uniqueId val="{00000001-D204-4E6C-B1EF-6391F103108F}"/>
            </c:ext>
          </c:extLst>
        </c:ser>
        <c:ser>
          <c:idx val="2"/>
          <c:order val="2"/>
          <c:tx>
            <c:strRef>
              <c:f>'CNG - Commercial'!$D$46</c:f>
              <c:strCache>
                <c:ptCount val="1"/>
                <c:pt idx="0">
                  <c:v>90+ days</c:v>
                </c:pt>
              </c:strCache>
            </c:strRef>
          </c:tx>
          <c:spPr>
            <a:solidFill>
              <a:schemeClr val="accent3"/>
            </a:solidFill>
            <a:ln>
              <a:noFill/>
            </a:ln>
            <a:effectLst/>
          </c:spPr>
          <c:invertIfNegative val="0"/>
          <c:cat>
            <c:numRef>
              <c:f>'CNG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Commercial'!$D$47:$D$84</c:f>
              <c:numCache>
                <c:formatCode>_("$"* #,##0_);_("$"* \(#,##0\);_("$"* "-"??_);_(@_)</c:formatCode>
                <c:ptCount val="38"/>
                <c:pt idx="0">
                  <c:v>9333.3799999999992</c:v>
                </c:pt>
                <c:pt idx="1">
                  <c:v>20436.46</c:v>
                </c:pt>
                <c:pt idx="2">
                  <c:v>35661.589999999997</c:v>
                </c:pt>
                <c:pt idx="3">
                  <c:v>74182.830000000016</c:v>
                </c:pt>
                <c:pt idx="4">
                  <c:v>73700.7</c:v>
                </c:pt>
                <c:pt idx="5">
                  <c:v>100395.62999999999</c:v>
                </c:pt>
                <c:pt idx="6">
                  <c:v>120030.28</c:v>
                </c:pt>
                <c:pt idx="7">
                  <c:v>92845.079999999987</c:v>
                </c:pt>
                <c:pt idx="8">
                  <c:v>78556.189999999988</c:v>
                </c:pt>
                <c:pt idx="9">
                  <c:v>71862.949999999983</c:v>
                </c:pt>
                <c:pt idx="10">
                  <c:v>68479.790000000008</c:v>
                </c:pt>
                <c:pt idx="11">
                  <c:v>66478.09</c:v>
                </c:pt>
                <c:pt idx="12">
                  <c:v>58371</c:v>
                </c:pt>
                <c:pt idx="13">
                  <c:v>48510.58</c:v>
                </c:pt>
                <c:pt idx="14">
                  <c:v>36350.99</c:v>
                </c:pt>
                <c:pt idx="15">
                  <c:v>38328.42</c:v>
                </c:pt>
                <c:pt idx="16">
                  <c:v>31279.939999999995</c:v>
                </c:pt>
                <c:pt idx="17">
                  <c:v>30769.069999999996</c:v>
                </c:pt>
                <c:pt idx="18">
                  <c:v>29060.689999999995</c:v>
                </c:pt>
                <c:pt idx="19">
                  <c:v>17890.630000000005</c:v>
                </c:pt>
                <c:pt idx="20">
                  <c:v>28662.710000000006</c:v>
                </c:pt>
                <c:pt idx="21">
                  <c:v>34655.340000000004</c:v>
                </c:pt>
                <c:pt idx="22">
                  <c:v>37922.79</c:v>
                </c:pt>
                <c:pt idx="23">
                  <c:v>32414.320000000003</c:v>
                </c:pt>
                <c:pt idx="24">
                  <c:v>42193.470000000008</c:v>
                </c:pt>
                <c:pt idx="25">
                  <c:v>42629.09</c:v>
                </c:pt>
                <c:pt idx="26">
                  <c:v>72398.929999999993</c:v>
                </c:pt>
                <c:pt idx="27">
                  <c:v>92989.569999999992</c:v>
                </c:pt>
                <c:pt idx="28">
                  <c:v>95826.63</c:v>
                </c:pt>
                <c:pt idx="29">
                  <c:v>110569.14999999995</c:v>
                </c:pt>
                <c:pt idx="30">
                  <c:v>105172.44000000005</c:v>
                </c:pt>
                <c:pt idx="31">
                  <c:v>86990.220000000059</c:v>
                </c:pt>
                <c:pt idx="32">
                  <c:v>74818.320000000007</c:v>
                </c:pt>
                <c:pt idx="33">
                  <c:v>26238.240000000009</c:v>
                </c:pt>
                <c:pt idx="34">
                  <c:v>18947.360000000004</c:v>
                </c:pt>
                <c:pt idx="35">
                  <c:v>37875.770000000004</c:v>
                </c:pt>
                <c:pt idx="36">
                  <c:v>25120.230000000003</c:v>
                </c:pt>
                <c:pt idx="37">
                  <c:v>24771.95</c:v>
                </c:pt>
              </c:numCache>
            </c:numRef>
          </c:val>
          <c:extLst>
            <c:ext xmlns:c16="http://schemas.microsoft.com/office/drawing/2014/chart" uri="{C3380CC4-5D6E-409C-BE32-E72D297353CC}">
              <c16:uniqueId val="{00000002-D204-4E6C-B1EF-6391F103108F}"/>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CNG Average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'CNG - Commercial'!$B$87</c:f>
              <c:strCache>
                <c:ptCount val="1"/>
                <c:pt idx="0">
                  <c:v>Average Arrears Balance</c:v>
                </c:pt>
              </c:strCache>
            </c:strRef>
          </c:tx>
          <c:spPr>
            <a:solidFill>
              <a:schemeClr val="accent1"/>
            </a:solidFill>
            <a:ln>
              <a:noFill/>
            </a:ln>
            <a:effectLst/>
          </c:spPr>
          <c:invertIfNegative val="0"/>
          <c:cat>
            <c:numRef>
              <c:f>'CNG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'CNG - Commercial'!$B$88:$B$125</c:f>
              <c:numCache>
                <c:formatCode>_("$"* #,##0_);_("$"* \(#,##0\);_("$"* "-"??_);_(@_)</c:formatCode>
                <c:ptCount val="38"/>
                <c:pt idx="0">
                  <c:v>147.06163591635919</c:v>
                </c:pt>
                <c:pt idx="1">
                  <c:v>211.5303695652174</c:v>
                </c:pt>
                <c:pt idx="2">
                  <c:v>220.73871134020621</c:v>
                </c:pt>
                <c:pt idx="3">
                  <c:v>258.0663383637808</c:v>
                </c:pt>
                <c:pt idx="4">
                  <c:v>227.86152006831765</c:v>
                </c:pt>
                <c:pt idx="5">
                  <c:v>165.51305054151624</c:v>
                </c:pt>
                <c:pt idx="6">
                  <c:v>152.45113718411554</c:v>
                </c:pt>
                <c:pt idx="7">
                  <c:v>126.63893829401087</c:v>
                </c:pt>
                <c:pt idx="8">
                  <c:v>117.20834999999998</c:v>
                </c:pt>
                <c:pt idx="9">
                  <c:v>113.69584851390219</c:v>
                </c:pt>
                <c:pt idx="10">
                  <c:v>103.18385869565218</c:v>
                </c:pt>
                <c:pt idx="11">
                  <c:v>142.55761646803899</c:v>
                </c:pt>
                <c:pt idx="12">
                  <c:v>255.85649546827796</c:v>
                </c:pt>
                <c:pt idx="13">
                  <c:v>302.37692929292933</c:v>
                </c:pt>
                <c:pt idx="14">
                  <c:v>240.84751898734174</c:v>
                </c:pt>
                <c:pt idx="15">
                  <c:v>243.2679268292683</c:v>
                </c:pt>
                <c:pt idx="16">
                  <c:v>208.96679292929289</c:v>
                </c:pt>
                <c:pt idx="17">
                  <c:v>166.05793201133145</c:v>
                </c:pt>
                <c:pt idx="18">
                  <c:v>129.12413978494621</c:v>
                </c:pt>
                <c:pt idx="19">
                  <c:v>123.62804123711346</c:v>
                </c:pt>
                <c:pt idx="20">
                  <c:v>117.36595907928394</c:v>
                </c:pt>
                <c:pt idx="21">
                  <c:v>129.63282407407408</c:v>
                </c:pt>
                <c:pt idx="22">
                  <c:v>167.57150000000004</c:v>
                </c:pt>
                <c:pt idx="23">
                  <c:v>195.38704999999993</c:v>
                </c:pt>
                <c:pt idx="24">
                  <c:v>275.04280303030322</c:v>
                </c:pt>
                <c:pt idx="25">
                  <c:v>332.2277725118484</c:v>
                </c:pt>
                <c:pt idx="26">
                  <c:v>361.40122406639011</c:v>
                </c:pt>
                <c:pt idx="27">
                  <c:v>376.13535315985121</c:v>
                </c:pt>
                <c:pt idx="28">
                  <c:v>333.36008417508413</c:v>
                </c:pt>
                <c:pt idx="29">
                  <c:v>344.76383838383822</c:v>
                </c:pt>
                <c:pt idx="30">
                  <c:v>297.2402056074767</c:v>
                </c:pt>
                <c:pt idx="31">
                  <c:v>252.17516129032271</c:v>
                </c:pt>
                <c:pt idx="32">
                  <c:v>200.34103448275866</c:v>
                </c:pt>
                <c:pt idx="33">
                  <c:v>165.13873370577261</c:v>
                </c:pt>
                <c:pt idx="34">
                  <c:v>134.37362318840584</c:v>
                </c:pt>
                <c:pt idx="35">
                  <c:v>287.98273195876288</c:v>
                </c:pt>
                <c:pt idx="36">
                  <c:v>415.19838926174492</c:v>
                </c:pt>
                <c:pt idx="37">
                  <c:v>482.44217868338546</c:v>
                </c:pt>
              </c:numCache>
            </c:numRef>
          </c:val>
          <c:extLst>
            <c:ext xmlns:c16="http://schemas.microsoft.com/office/drawing/2014/chart" uri="{C3380CC4-5D6E-409C-BE32-E72D297353CC}">
              <c16:uniqueId val="{00000000-1D1F-440C-8CD1-7D9D20C94A32}"/>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NWN</a:t>
            </a:r>
            <a:r>
              <a:rPr lang="en-US" baseline="0"/>
              <a:t> Residential </a:t>
            </a:r>
            <a:r>
              <a:rPr lang="en-US"/>
              <a:t>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'NWN - Residential'!$B$5</c:f>
              <c:strCache>
                <c:ptCount val="1"/>
                <c:pt idx="0">
                  <c:v>30+ days</c:v>
                </c:pt>
              </c:strCache>
            </c:strRef>
          </c:tx>
          <c:spPr>
            <a:solidFill>
              <a:schemeClr val="accent1"/>
            </a:solidFill>
            <a:ln>
              <a:noFill/>
            </a:ln>
            <a:effectLst/>
          </c:spPr>
          <c:invertIfNegative val="0"/>
          <c:cat>
            <c:numRef>
              <c:f>'NWN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Residential'!$B$6:$B$43</c:f>
              <c:numCache>
                <c:formatCode>_(* #,##0_);_(* \(#,##0\);_(* "-"??_);_(@_)</c:formatCode>
                <c:ptCount val="38"/>
                <c:pt idx="0">
                  <c:v>35327</c:v>
                </c:pt>
                <c:pt idx="1">
                  <c:v>54673</c:v>
                </c:pt>
                <c:pt idx="2">
                  <c:v>52089</c:v>
                </c:pt>
                <c:pt idx="3">
                  <c:v>49641</c:v>
                </c:pt>
                <c:pt idx="4">
                  <c:v>44049</c:v>
                </c:pt>
                <c:pt idx="5">
                  <c:v>28915</c:v>
                </c:pt>
                <c:pt idx="6">
                  <c:v>23991</c:v>
                </c:pt>
                <c:pt idx="7">
                  <c:v>24563</c:v>
                </c:pt>
                <c:pt idx="8">
                  <c:v>21271</c:v>
                </c:pt>
                <c:pt idx="9">
                  <c:v>22024</c:v>
                </c:pt>
                <c:pt idx="10">
                  <c:v>22467</c:v>
                </c:pt>
                <c:pt idx="11">
                  <c:v>23419</c:v>
                </c:pt>
                <c:pt idx="12">
                  <c:v>32717</c:v>
                </c:pt>
                <c:pt idx="13">
                  <c:v>48755</c:v>
                </c:pt>
                <c:pt idx="14">
                  <c:v>41848</c:v>
                </c:pt>
                <c:pt idx="15">
                  <c:v>47731</c:v>
                </c:pt>
                <c:pt idx="16">
                  <c:v>42334</c:v>
                </c:pt>
                <c:pt idx="17">
                  <c:v>29791</c:v>
                </c:pt>
                <c:pt idx="18">
                  <c:v>31536</c:v>
                </c:pt>
                <c:pt idx="19">
                  <c:v>23046</c:v>
                </c:pt>
                <c:pt idx="20">
                  <c:v>24407</c:v>
                </c:pt>
                <c:pt idx="21">
                  <c:v>23275</c:v>
                </c:pt>
                <c:pt idx="22">
                  <c:v>22243</c:v>
                </c:pt>
                <c:pt idx="23">
                  <c:v>27686</c:v>
                </c:pt>
                <c:pt idx="24">
                  <c:v>40260</c:v>
                </c:pt>
                <c:pt idx="25">
                  <c:v>54492</c:v>
                </c:pt>
                <c:pt idx="26">
                  <c:v>54897</c:v>
                </c:pt>
                <c:pt idx="27">
                  <c:v>47932</c:v>
                </c:pt>
                <c:pt idx="28">
                  <c:v>47369</c:v>
                </c:pt>
                <c:pt idx="29">
                  <c:v>43895</c:v>
                </c:pt>
                <c:pt idx="30">
                  <c:v>38666</c:v>
                </c:pt>
                <c:pt idx="31">
                  <c:v>25790</c:v>
                </c:pt>
                <c:pt idx="32">
                  <c:v>22952</c:v>
                </c:pt>
                <c:pt idx="33">
                  <c:v>21069</c:v>
                </c:pt>
                <c:pt idx="34">
                  <c:v>23531</c:v>
                </c:pt>
                <c:pt idx="35">
                  <c:v>28776</c:v>
                </c:pt>
                <c:pt idx="36">
                  <c:v>39621</c:v>
                </c:pt>
                <c:pt idx="37">
                  <c:v>47491</c:v>
                </c:pt>
              </c:numCache>
            </c:numRef>
          </c:val>
          <c:extLst>
            <c:ext xmlns:c16="http://schemas.microsoft.com/office/drawing/2014/chart" uri="{C3380CC4-5D6E-409C-BE32-E72D297353CC}">
              <c16:uniqueId val="{00000000-C17A-4F6A-A697-3638CDE2C50F}"/>
            </c:ext>
          </c:extLst>
        </c:ser>
        <c:ser>
          <c:idx val="1"/>
          <c:order val="1"/>
          <c:tx>
            <c:strRef>
              <c:f>'NWN - Residential'!$C$5</c:f>
              <c:strCache>
                <c:ptCount val="1"/>
                <c:pt idx="0">
                  <c:v>60+ days</c:v>
                </c:pt>
              </c:strCache>
            </c:strRef>
          </c:tx>
          <c:spPr>
            <a:solidFill>
              <a:schemeClr val="accent2"/>
            </a:solidFill>
            <a:ln>
              <a:noFill/>
            </a:ln>
            <a:effectLst/>
          </c:spPr>
          <c:invertIfNegative val="0"/>
          <c:cat>
            <c:numRef>
              <c:f>'NWN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Residential'!$C$6:$C$43</c:f>
              <c:numCache>
                <c:formatCode>_(* #,##0_);_(* \(#,##0\);_(* "-"??_);_(@_)</c:formatCode>
                <c:ptCount val="38"/>
                <c:pt idx="0">
                  <c:v>8203</c:v>
                </c:pt>
                <c:pt idx="1">
                  <c:v>10216</c:v>
                </c:pt>
                <c:pt idx="2">
                  <c:v>22559</c:v>
                </c:pt>
                <c:pt idx="3">
                  <c:v>26524</c:v>
                </c:pt>
                <c:pt idx="4">
                  <c:v>31837</c:v>
                </c:pt>
                <c:pt idx="5">
                  <c:v>24795</c:v>
                </c:pt>
                <c:pt idx="6">
                  <c:v>16324</c:v>
                </c:pt>
                <c:pt idx="7">
                  <c:v>9604</c:v>
                </c:pt>
                <c:pt idx="8">
                  <c:v>9127</c:v>
                </c:pt>
                <c:pt idx="9">
                  <c:v>8731</c:v>
                </c:pt>
                <c:pt idx="10">
                  <c:v>8083</c:v>
                </c:pt>
                <c:pt idx="11">
                  <c:v>7412</c:v>
                </c:pt>
                <c:pt idx="12">
                  <c:v>8439</c:v>
                </c:pt>
                <c:pt idx="13">
                  <c:v>10460</c:v>
                </c:pt>
                <c:pt idx="14">
                  <c:v>19330</c:v>
                </c:pt>
                <c:pt idx="15">
                  <c:v>20398</c:v>
                </c:pt>
                <c:pt idx="16">
                  <c:v>29846</c:v>
                </c:pt>
                <c:pt idx="17">
                  <c:v>25058</c:v>
                </c:pt>
                <c:pt idx="18">
                  <c:v>17464</c:v>
                </c:pt>
                <c:pt idx="19">
                  <c:v>13063</c:v>
                </c:pt>
                <c:pt idx="20">
                  <c:v>9068</c:v>
                </c:pt>
                <c:pt idx="21">
                  <c:v>10471</c:v>
                </c:pt>
                <c:pt idx="22">
                  <c:v>9154</c:v>
                </c:pt>
                <c:pt idx="23">
                  <c:v>10061</c:v>
                </c:pt>
                <c:pt idx="24">
                  <c:v>10072</c:v>
                </c:pt>
                <c:pt idx="25">
                  <c:v>15960</c:v>
                </c:pt>
                <c:pt idx="26">
                  <c:v>22557</c:v>
                </c:pt>
                <c:pt idx="27">
                  <c:v>29563</c:v>
                </c:pt>
                <c:pt idx="28">
                  <c:v>27245</c:v>
                </c:pt>
                <c:pt idx="29">
                  <c:v>25986</c:v>
                </c:pt>
                <c:pt idx="30">
                  <c:v>25249</c:v>
                </c:pt>
                <c:pt idx="31">
                  <c:v>16665</c:v>
                </c:pt>
                <c:pt idx="32">
                  <c:v>10222</c:v>
                </c:pt>
                <c:pt idx="33">
                  <c:v>8958</c:v>
                </c:pt>
                <c:pt idx="34">
                  <c:v>8256</c:v>
                </c:pt>
                <c:pt idx="35">
                  <c:v>9305</c:v>
                </c:pt>
                <c:pt idx="36">
                  <c:v>10221</c:v>
                </c:pt>
                <c:pt idx="37">
                  <c:v>17087</c:v>
                </c:pt>
              </c:numCache>
            </c:numRef>
          </c:val>
          <c:extLst>
            <c:ext xmlns:c16="http://schemas.microsoft.com/office/drawing/2014/chart" uri="{C3380CC4-5D6E-409C-BE32-E72D297353CC}">
              <c16:uniqueId val="{00000001-C17A-4F6A-A697-3638CDE2C50F}"/>
            </c:ext>
          </c:extLst>
        </c:ser>
        <c:ser>
          <c:idx val="2"/>
          <c:order val="2"/>
          <c:tx>
            <c:strRef>
              <c:f>'NWN - Residential'!$D$5</c:f>
              <c:strCache>
                <c:ptCount val="1"/>
                <c:pt idx="0">
                  <c:v>90+ days</c:v>
                </c:pt>
              </c:strCache>
            </c:strRef>
          </c:tx>
          <c:spPr>
            <a:solidFill>
              <a:schemeClr val="accent3"/>
            </a:solidFill>
            <a:ln>
              <a:noFill/>
            </a:ln>
            <a:effectLst/>
          </c:spPr>
          <c:invertIfNegative val="0"/>
          <c:cat>
            <c:numRef>
              <c:f>'NWN - Residential'!$A$6:$A$43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Residential'!$D$6:$D$43</c:f>
              <c:numCache>
                <c:formatCode>_(* #,##0_);_(* \(#,##0\);_(* "-"??_);_(@_)</c:formatCode>
                <c:ptCount val="38"/>
                <c:pt idx="0">
                  <c:v>5386</c:v>
                </c:pt>
                <c:pt idx="1">
                  <c:v>4122</c:v>
                </c:pt>
                <c:pt idx="2">
                  <c:v>5533</c:v>
                </c:pt>
                <c:pt idx="3">
                  <c:v>12139</c:v>
                </c:pt>
                <c:pt idx="4">
                  <c:v>20890</c:v>
                </c:pt>
                <c:pt idx="5">
                  <c:v>28618</c:v>
                </c:pt>
                <c:pt idx="6">
                  <c:v>28828</c:v>
                </c:pt>
                <c:pt idx="7">
                  <c:v>26571</c:v>
                </c:pt>
                <c:pt idx="8">
                  <c:v>23592</c:v>
                </c:pt>
                <c:pt idx="9">
                  <c:v>23660</c:v>
                </c:pt>
                <c:pt idx="10">
                  <c:v>22890</c:v>
                </c:pt>
                <c:pt idx="11">
                  <c:v>22087</c:v>
                </c:pt>
                <c:pt idx="12">
                  <c:v>20447</c:v>
                </c:pt>
                <c:pt idx="13">
                  <c:v>20016</c:v>
                </c:pt>
                <c:pt idx="14">
                  <c:v>20614</c:v>
                </c:pt>
                <c:pt idx="15">
                  <c:v>23111</c:v>
                </c:pt>
                <c:pt idx="16">
                  <c:v>26833</c:v>
                </c:pt>
                <c:pt idx="17">
                  <c:v>33104</c:v>
                </c:pt>
                <c:pt idx="18">
                  <c:v>33120</c:v>
                </c:pt>
                <c:pt idx="19">
                  <c:v>25790</c:v>
                </c:pt>
                <c:pt idx="20">
                  <c:v>22297</c:v>
                </c:pt>
                <c:pt idx="21">
                  <c:v>19077</c:v>
                </c:pt>
                <c:pt idx="22">
                  <c:v>17844</c:v>
                </c:pt>
                <c:pt idx="23">
                  <c:v>16222</c:v>
                </c:pt>
                <c:pt idx="24">
                  <c:v>13121</c:v>
                </c:pt>
                <c:pt idx="25">
                  <c:v>9761</c:v>
                </c:pt>
                <c:pt idx="26">
                  <c:v>11547</c:v>
                </c:pt>
                <c:pt idx="27">
                  <c:v>15157</c:v>
                </c:pt>
                <c:pt idx="28">
                  <c:v>18440</c:v>
                </c:pt>
                <c:pt idx="29">
                  <c:v>18119</c:v>
                </c:pt>
                <c:pt idx="30">
                  <c:v>23223</c:v>
                </c:pt>
                <c:pt idx="31">
                  <c:v>27728</c:v>
                </c:pt>
                <c:pt idx="32">
                  <c:v>28235</c:v>
                </c:pt>
                <c:pt idx="33">
                  <c:v>26490</c:v>
                </c:pt>
                <c:pt idx="34">
                  <c:v>24627</c:v>
                </c:pt>
                <c:pt idx="35">
                  <c:v>21833</c:v>
                </c:pt>
                <c:pt idx="36">
                  <c:v>16387</c:v>
                </c:pt>
                <c:pt idx="37">
                  <c:v>15116</c:v>
                </c:pt>
              </c:numCache>
            </c:numRef>
          </c:val>
          <c:extLst>
            <c:ext xmlns:c16="http://schemas.microsoft.com/office/drawing/2014/chart" uri="{C3380CC4-5D6E-409C-BE32-E72D297353CC}">
              <c16:uniqueId val="{00000002-C17A-4F6A-A697-3638CDE2C50F}"/>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NWN</a:t>
            </a:r>
            <a:r>
              <a:rPr lang="en-US" baseline="0"/>
              <a:t> </a:t>
            </a:r>
            <a:r>
              <a:rPr lang="en-US"/>
              <a:t>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'NWN - Residential'!$B$46</c:f>
              <c:strCache>
                <c:ptCount val="1"/>
                <c:pt idx="0">
                  <c:v>30+ days</c:v>
                </c:pt>
              </c:strCache>
            </c:strRef>
          </c:tx>
          <c:spPr>
            <a:solidFill>
              <a:schemeClr val="accent1"/>
            </a:solidFill>
            <a:ln>
              <a:noFill/>
            </a:ln>
            <a:effectLst/>
          </c:spPr>
          <c:invertIfNegative val="0"/>
          <c:cat>
            <c:numRef>
              <c:f>'NWN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Residential'!$B$47:$B$84</c:f>
              <c:numCache>
                <c:formatCode>_("$"* #,##0_);_("$"* \(#,##0\);_("$"* "-"??_);_(@_)</c:formatCode>
                <c:ptCount val="38"/>
                <c:pt idx="0">
                  <c:v>3500764.6899999995</c:v>
                </c:pt>
                <c:pt idx="1">
                  <c:v>5747850.4699999997</c:v>
                </c:pt>
                <c:pt idx="2">
                  <c:v>5957147.4299999941</c:v>
                </c:pt>
                <c:pt idx="3">
                  <c:v>6548410.9100000011</c:v>
                </c:pt>
                <c:pt idx="4">
                  <c:v>5607591.9200000037</c:v>
                </c:pt>
                <c:pt idx="5">
                  <c:v>2852261.51</c:v>
                </c:pt>
                <c:pt idx="6">
                  <c:v>1122726.3899999997</c:v>
                </c:pt>
                <c:pt idx="7">
                  <c:v>1288858.82</c:v>
                </c:pt>
                <c:pt idx="8">
                  <c:v>1044416.3299999998</c:v>
                </c:pt>
                <c:pt idx="9">
                  <c:v>1142496</c:v>
                </c:pt>
                <c:pt idx="10">
                  <c:v>1520366</c:v>
                </c:pt>
                <c:pt idx="11">
                  <c:v>3186323</c:v>
                </c:pt>
                <c:pt idx="12">
                  <c:v>4757163</c:v>
                </c:pt>
                <c:pt idx="13">
                  <c:v>6797409</c:v>
                </c:pt>
                <c:pt idx="14">
                  <c:v>6390932</c:v>
                </c:pt>
                <c:pt idx="15">
                  <c:v>7220521</c:v>
                </c:pt>
                <c:pt idx="16">
                  <c:v>5824486.3999999976</c:v>
                </c:pt>
                <c:pt idx="17">
                  <c:v>3115370.0099999993</c:v>
                </c:pt>
                <c:pt idx="18">
                  <c:v>2327943</c:v>
                </c:pt>
                <c:pt idx="19">
                  <c:v>1082040.3900000004</c:v>
                </c:pt>
                <c:pt idx="20">
                  <c:v>1047636</c:v>
                </c:pt>
                <c:pt idx="21">
                  <c:v>1088659.9100000004</c:v>
                </c:pt>
                <c:pt idx="22">
                  <c:v>1667932.6400000006</c:v>
                </c:pt>
                <c:pt idx="23">
                  <c:v>3050152.3299999987</c:v>
                </c:pt>
                <c:pt idx="24">
                  <c:v>4910766.1500000013</c:v>
                </c:pt>
                <c:pt idx="25">
                  <c:v>7122212.7600000007</c:v>
                </c:pt>
                <c:pt idx="26">
                  <c:v>7190613.6999999974</c:v>
                </c:pt>
                <c:pt idx="27">
                  <c:v>6780016.3999999985</c:v>
                </c:pt>
                <c:pt idx="28">
                  <c:v>6029907</c:v>
                </c:pt>
                <c:pt idx="29">
                  <c:v>4744451.3399999989</c:v>
                </c:pt>
                <c:pt idx="30">
                  <c:v>3105951.1300000004</c:v>
                </c:pt>
                <c:pt idx="31">
                  <c:v>1594623.6800000011</c:v>
                </c:pt>
                <c:pt idx="32">
                  <c:v>1275436.6600000001</c:v>
                </c:pt>
                <c:pt idx="33">
                  <c:v>1195786.9200000002</c:v>
                </c:pt>
                <c:pt idx="34">
                  <c:v>1554700.1599999997</c:v>
                </c:pt>
                <c:pt idx="35">
                  <c:v>4694444.8899999997</c:v>
                </c:pt>
                <c:pt idx="36">
                  <c:v>6279403.169999999</c:v>
                </c:pt>
                <c:pt idx="37">
                  <c:v>8270757.0099999951</c:v>
                </c:pt>
              </c:numCache>
            </c:numRef>
          </c:val>
          <c:extLst>
            <c:ext xmlns:c16="http://schemas.microsoft.com/office/drawing/2014/chart" uri="{C3380CC4-5D6E-409C-BE32-E72D297353CC}">
              <c16:uniqueId val="{00000000-C887-4B2C-9259-1F765603D5B3}"/>
            </c:ext>
          </c:extLst>
        </c:ser>
        <c:ser>
          <c:idx val="1"/>
          <c:order val="1"/>
          <c:tx>
            <c:strRef>
              <c:f>'NWN - Residential'!$C$46</c:f>
              <c:strCache>
                <c:ptCount val="1"/>
                <c:pt idx="0">
                  <c:v>60+ days</c:v>
                </c:pt>
              </c:strCache>
            </c:strRef>
          </c:tx>
          <c:spPr>
            <a:solidFill>
              <a:schemeClr val="accent2"/>
            </a:solidFill>
            <a:ln>
              <a:noFill/>
            </a:ln>
            <a:effectLst/>
          </c:spPr>
          <c:invertIfNegative val="0"/>
          <c:cat>
            <c:numRef>
              <c:f>'NWN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Residential'!$C$47:$C$84</c:f>
              <c:numCache>
                <c:formatCode>_("$"* #,##0_);_("$"* \(#,##0\);_("$"* "-"??_);_(@_)</c:formatCode>
                <c:ptCount val="38"/>
                <c:pt idx="0">
                  <c:v>629181.51000000013</c:v>
                </c:pt>
                <c:pt idx="1">
                  <c:v>857364.0199999999</c:v>
                </c:pt>
                <c:pt idx="2">
                  <c:v>1866170.6800000002</c:v>
                </c:pt>
                <c:pt idx="3">
                  <c:v>2561223.129999998</c:v>
                </c:pt>
                <c:pt idx="4">
                  <c:v>3587088.9199999995</c:v>
                </c:pt>
                <c:pt idx="5">
                  <c:v>2876381.0200000009</c:v>
                </c:pt>
                <c:pt idx="6">
                  <c:v>1506319.5499999993</c:v>
                </c:pt>
                <c:pt idx="7">
                  <c:v>599518.47000000032</c:v>
                </c:pt>
                <c:pt idx="8">
                  <c:v>704127.88000000035</c:v>
                </c:pt>
                <c:pt idx="9">
                  <c:v>651431</c:v>
                </c:pt>
                <c:pt idx="10">
                  <c:v>649770</c:v>
                </c:pt>
                <c:pt idx="11">
                  <c:v>802127</c:v>
                </c:pt>
                <c:pt idx="12">
                  <c:v>1811898</c:v>
                </c:pt>
                <c:pt idx="13">
                  <c:v>2531974</c:v>
                </c:pt>
                <c:pt idx="14">
                  <c:v>3104764</c:v>
                </c:pt>
                <c:pt idx="15">
                  <c:v>3116190</c:v>
                </c:pt>
                <c:pt idx="16">
                  <c:v>4170936.5700000003</c:v>
                </c:pt>
                <c:pt idx="17">
                  <c:v>3173423.2199999965</c:v>
                </c:pt>
                <c:pt idx="18">
                  <c:v>1747809</c:v>
                </c:pt>
                <c:pt idx="19">
                  <c:v>1006983.88</c:v>
                </c:pt>
                <c:pt idx="20">
                  <c:v>528886</c:v>
                </c:pt>
                <c:pt idx="21">
                  <c:v>533442.31999999983</c:v>
                </c:pt>
                <c:pt idx="22">
                  <c:v>525524.68999999983</c:v>
                </c:pt>
                <c:pt idx="23">
                  <c:v>868149.26999999944</c:v>
                </c:pt>
                <c:pt idx="24">
                  <c:v>1182837.68</c:v>
                </c:pt>
                <c:pt idx="25">
                  <c:v>1699772.5699999996</c:v>
                </c:pt>
                <c:pt idx="26">
                  <c:v>2294593.5000000023</c:v>
                </c:pt>
                <c:pt idx="27">
                  <c:v>2817058.5400000014</c:v>
                </c:pt>
                <c:pt idx="28">
                  <c:v>2839298</c:v>
                </c:pt>
                <c:pt idx="29">
                  <c:v>2435978.3399999994</c:v>
                </c:pt>
                <c:pt idx="30">
                  <c:v>2304039.0100000007</c:v>
                </c:pt>
                <c:pt idx="31">
                  <c:v>1386052.73</c:v>
                </c:pt>
                <c:pt idx="32">
                  <c:v>864958.43000000028</c:v>
                </c:pt>
                <c:pt idx="33">
                  <c:v>729255.14</c:v>
                </c:pt>
                <c:pt idx="34">
                  <c:v>673162.10999999987</c:v>
                </c:pt>
                <c:pt idx="35">
                  <c:v>848884.07999999984</c:v>
                </c:pt>
                <c:pt idx="36">
                  <c:v>1794160.1600000004</c:v>
                </c:pt>
                <c:pt idx="37">
                  <c:v>2752480.72</c:v>
                </c:pt>
              </c:numCache>
            </c:numRef>
          </c:val>
          <c:extLst>
            <c:ext xmlns:c16="http://schemas.microsoft.com/office/drawing/2014/chart" uri="{C3380CC4-5D6E-409C-BE32-E72D297353CC}">
              <c16:uniqueId val="{00000001-C887-4B2C-9259-1F765603D5B3}"/>
            </c:ext>
          </c:extLst>
        </c:ser>
        <c:ser>
          <c:idx val="2"/>
          <c:order val="2"/>
          <c:tx>
            <c:strRef>
              <c:f>'NWN - Residential'!$D$46</c:f>
              <c:strCache>
                <c:ptCount val="1"/>
                <c:pt idx="0">
                  <c:v>90+ days</c:v>
                </c:pt>
              </c:strCache>
            </c:strRef>
          </c:tx>
          <c:spPr>
            <a:solidFill>
              <a:schemeClr val="accent3"/>
            </a:solidFill>
            <a:ln>
              <a:noFill/>
            </a:ln>
            <a:effectLst/>
          </c:spPr>
          <c:invertIfNegative val="0"/>
          <c:cat>
            <c:numRef>
              <c:f>'NWN - Residential'!$A$47:$A$84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Residential'!$D$47:$D$84</c:f>
              <c:numCache>
                <c:formatCode>_("$"* #,##0_);_("$"* \(#,##0\);_("$"* "-"??_);_(@_)</c:formatCode>
                <c:ptCount val="38"/>
                <c:pt idx="0">
                  <c:v>228032.49000000014</c:v>
                </c:pt>
                <c:pt idx="1">
                  <c:v>208368.77999999991</c:v>
                </c:pt>
                <c:pt idx="2">
                  <c:v>364331.62999999983</c:v>
                </c:pt>
                <c:pt idx="3">
                  <c:v>1169852.2800000007</c:v>
                </c:pt>
                <c:pt idx="4">
                  <c:v>2336913.2699999991</c:v>
                </c:pt>
                <c:pt idx="5">
                  <c:v>3610969.5400000033</c:v>
                </c:pt>
                <c:pt idx="6">
                  <c:v>3979714.6799999992</c:v>
                </c:pt>
                <c:pt idx="7">
                  <c:v>4038252.27</c:v>
                </c:pt>
                <c:pt idx="8">
                  <c:v>3585461.8199999989</c:v>
                </c:pt>
                <c:pt idx="9">
                  <c:v>3531977</c:v>
                </c:pt>
                <c:pt idx="10">
                  <c:v>3450928</c:v>
                </c:pt>
                <c:pt idx="11">
                  <c:v>3439513</c:v>
                </c:pt>
                <c:pt idx="12">
                  <c:v>3472826</c:v>
                </c:pt>
                <c:pt idx="13">
                  <c:v>4076333</c:v>
                </c:pt>
                <c:pt idx="14">
                  <c:v>5025543</c:v>
                </c:pt>
                <c:pt idx="15">
                  <c:v>6050362</c:v>
                </c:pt>
                <c:pt idx="16">
                  <c:v>7212221.089999998</c:v>
                </c:pt>
                <c:pt idx="17">
                  <c:v>8513291.2799999993</c:v>
                </c:pt>
                <c:pt idx="18">
                  <c:v>8171934</c:v>
                </c:pt>
                <c:pt idx="19">
                  <c:v>6791285.1300000018</c:v>
                </c:pt>
                <c:pt idx="20">
                  <c:v>5758891</c:v>
                </c:pt>
                <c:pt idx="21">
                  <c:v>3790092.2400000007</c:v>
                </c:pt>
                <c:pt idx="22">
                  <c:v>2748418.1000000015</c:v>
                </c:pt>
                <c:pt idx="23">
                  <c:v>2298728.1800000002</c:v>
                </c:pt>
                <c:pt idx="24">
                  <c:v>2007241.5699999989</c:v>
                </c:pt>
                <c:pt idx="25">
                  <c:v>1705372.4799999993</c:v>
                </c:pt>
                <c:pt idx="26">
                  <c:v>1779152.6299999994</c:v>
                </c:pt>
                <c:pt idx="27">
                  <c:v>2099357.560000001</c:v>
                </c:pt>
                <c:pt idx="28">
                  <c:v>2156099</c:v>
                </c:pt>
                <c:pt idx="29">
                  <c:v>1880011.1799999997</c:v>
                </c:pt>
                <c:pt idx="30">
                  <c:v>2269768</c:v>
                </c:pt>
                <c:pt idx="31">
                  <c:v>2770149.4400000018</c:v>
                </c:pt>
                <c:pt idx="32">
                  <c:v>2952402.5800000015</c:v>
                </c:pt>
                <c:pt idx="33">
                  <c:v>2661189.8300000005</c:v>
                </c:pt>
                <c:pt idx="34">
                  <c:v>2396179.350000001</c:v>
                </c:pt>
                <c:pt idx="35">
                  <c:v>2102553.0799999996</c:v>
                </c:pt>
                <c:pt idx="36">
                  <c:v>1647502.9499999995</c:v>
                </c:pt>
                <c:pt idx="37">
                  <c:v>1887222.9999999998</c:v>
                </c:pt>
              </c:numCache>
            </c:numRef>
          </c:val>
          <c:extLst>
            <c:ext xmlns:c16="http://schemas.microsoft.com/office/drawing/2014/chart" uri="{C3380CC4-5D6E-409C-BE32-E72D297353CC}">
              <c16:uniqueId val="{00000002-C887-4B2C-9259-1F765603D5B3}"/>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NWN Average Residential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'NWN - Residential'!$B$87</c:f>
              <c:strCache>
                <c:ptCount val="1"/>
                <c:pt idx="0">
                  <c:v>Average Arrears Balance</c:v>
                </c:pt>
              </c:strCache>
            </c:strRef>
          </c:tx>
          <c:spPr>
            <a:solidFill>
              <a:schemeClr val="accent1"/>
            </a:solidFill>
            <a:ln>
              <a:noFill/>
            </a:ln>
            <a:effectLst/>
          </c:spPr>
          <c:invertIfNegative val="0"/>
          <c:cat>
            <c:numRef>
              <c:f>'NWN - Residential'!$A$88:$A$125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Residential'!$B$88:$B$125</c:f>
              <c:numCache>
                <c:formatCode>_("$"* #,##0_);_("$"* \(#,##0\);_("$"* "-"??_);_(@_)</c:formatCode>
                <c:ptCount val="38"/>
                <c:pt idx="0">
                  <c:v>89.091068157658015</c:v>
                </c:pt>
                <c:pt idx="1">
                  <c:v>98.731843764037606</c:v>
                </c:pt>
                <c:pt idx="2">
                  <c:v>102.1145874957907</c:v>
                </c:pt>
                <c:pt idx="3">
                  <c:v>116.4102002174307</c:v>
                </c:pt>
                <c:pt idx="4">
                  <c:v>119.15758152847816</c:v>
                </c:pt>
                <c:pt idx="5">
                  <c:v>113.44393244096788</c:v>
                </c:pt>
                <c:pt idx="6">
                  <c:v>95.581051154852958</c:v>
                </c:pt>
                <c:pt idx="7">
                  <c:v>97.576962692219041</c:v>
                </c:pt>
                <c:pt idx="8">
                  <c:v>98.796185034265591</c:v>
                </c:pt>
                <c:pt idx="9">
                  <c:v>97.875659285123589</c:v>
                </c:pt>
                <c:pt idx="10">
                  <c:v>105.18458083832336</c:v>
                </c:pt>
                <c:pt idx="11">
                  <c:v>140.36741751388942</c:v>
                </c:pt>
                <c:pt idx="12">
                  <c:v>163.00970731944872</c:v>
                </c:pt>
                <c:pt idx="13">
                  <c:v>169.19786447223939</c:v>
                </c:pt>
                <c:pt idx="14">
                  <c:v>177.53862235915494</c:v>
                </c:pt>
                <c:pt idx="15">
                  <c:v>179.60404427882509</c:v>
                </c:pt>
                <c:pt idx="16">
                  <c:v>173.79176532374532</c:v>
                </c:pt>
                <c:pt idx="17">
                  <c:v>168.29539083374067</c:v>
                </c:pt>
                <c:pt idx="18">
                  <c:v>149.14376522162689</c:v>
                </c:pt>
                <c:pt idx="19">
                  <c:v>143.46450508085755</c:v>
                </c:pt>
                <c:pt idx="20">
                  <c:v>131.5250125511009</c:v>
                </c:pt>
                <c:pt idx="21">
                  <c:v>102.45905136020295</c:v>
                </c:pt>
                <c:pt idx="22">
                  <c:v>100.36098840397233</c:v>
                </c:pt>
                <c:pt idx="23">
                  <c:v>115.1963123274472</c:v>
                </c:pt>
                <c:pt idx="24">
                  <c:v>127.66686208689897</c:v>
                </c:pt>
                <c:pt idx="25">
                  <c:v>131.24253936394348</c:v>
                </c:pt>
                <c:pt idx="26">
                  <c:v>126.56441871439645</c:v>
                </c:pt>
                <c:pt idx="27">
                  <c:v>126.24047511116868</c:v>
                </c:pt>
                <c:pt idx="28">
                  <c:v>118.48285941496336</c:v>
                </c:pt>
                <c:pt idx="29">
                  <c:v>102.9595552272727</c:v>
                </c:pt>
                <c:pt idx="30">
                  <c:v>88.133284445362534</c:v>
                </c:pt>
                <c:pt idx="31">
                  <c:v>81.94043928016761</c:v>
                </c:pt>
                <c:pt idx="32">
                  <c:v>82.932431239720586</c:v>
                </c:pt>
                <c:pt idx="33">
                  <c:v>81.147829679565447</c:v>
                </c:pt>
                <c:pt idx="34">
                  <c:v>81.966207324423038</c:v>
                </c:pt>
                <c:pt idx="35">
                  <c:v>127.61428130320124</c:v>
                </c:pt>
                <c:pt idx="36">
                  <c:v>146.77960228902745</c:v>
                </c:pt>
                <c:pt idx="37">
                  <c:v>162.0004106959118</c:v>
                </c:pt>
              </c:numCache>
            </c:numRef>
          </c:val>
          <c:extLst>
            <c:ext xmlns:c16="http://schemas.microsoft.com/office/drawing/2014/chart" uri="{C3380CC4-5D6E-409C-BE32-E72D297353CC}">
              <c16:uniqueId val="{00000000-08D9-4B08-9A26-1A99F65A872C}"/>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baseline="0"/>
              <a:t>NWN Commercial</a:t>
            </a:r>
            <a:r>
              <a:rPr lang="en-US"/>
              <a:t>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'NWN - Commercial'!$B$5</c:f>
              <c:strCache>
                <c:ptCount val="1"/>
                <c:pt idx="0">
                  <c:v>30+ days</c:v>
                </c:pt>
              </c:strCache>
            </c:strRef>
          </c:tx>
          <c:spPr>
            <a:solidFill>
              <a:schemeClr val="accent1"/>
            </a:solidFill>
            <a:ln>
              <a:noFill/>
            </a:ln>
            <a:effectLst/>
          </c:spPr>
          <c:invertIfNegative val="0"/>
          <c:cat>
            <c:numRef>
              <c:f>'NWN - Commercial'!$A$7:$A$43</c:f>
              <c:numCache>
                <c:formatCode>mmmm\ yyyy</c:formatCode>
                <c:ptCount val="3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numCache>
            </c:numRef>
          </c:cat>
          <c:val>
            <c:numRef>
              <c:f>'NWN - Commercial'!$B$7:$B$43</c:f>
              <c:numCache>
                <c:formatCode>_(* #,##0_);_(* \(#,##0\);_(* "-"??_);_(@_)</c:formatCode>
                <c:ptCount val="37"/>
                <c:pt idx="0">
                  <c:v>1909</c:v>
                </c:pt>
                <c:pt idx="1">
                  <c:v>2102</c:v>
                </c:pt>
                <c:pt idx="2">
                  <c:v>3362</c:v>
                </c:pt>
                <c:pt idx="3">
                  <c:v>2265</c:v>
                </c:pt>
                <c:pt idx="4">
                  <c:v>1367</c:v>
                </c:pt>
                <c:pt idx="5">
                  <c:v>1435</c:v>
                </c:pt>
                <c:pt idx="6">
                  <c:v>1690</c:v>
                </c:pt>
                <c:pt idx="7">
                  <c:v>1601</c:v>
                </c:pt>
                <c:pt idx="8">
                  <c:v>1857</c:v>
                </c:pt>
                <c:pt idx="9">
                  <c:v>1827</c:v>
                </c:pt>
                <c:pt idx="10">
                  <c:v>1942</c:v>
                </c:pt>
                <c:pt idx="11">
                  <c:v>1717</c:v>
                </c:pt>
                <c:pt idx="12">
                  <c:v>2014</c:v>
                </c:pt>
                <c:pt idx="13">
                  <c:v>1440</c:v>
                </c:pt>
                <c:pt idx="14">
                  <c:v>1701</c:v>
                </c:pt>
                <c:pt idx="15">
                  <c:v>1782</c:v>
                </c:pt>
                <c:pt idx="16">
                  <c:v>1447</c:v>
                </c:pt>
                <c:pt idx="17">
                  <c:v>1677</c:v>
                </c:pt>
                <c:pt idx="18">
                  <c:v>1317</c:v>
                </c:pt>
                <c:pt idx="19">
                  <c:v>1705</c:v>
                </c:pt>
                <c:pt idx="20">
                  <c:v>1792</c:v>
                </c:pt>
                <c:pt idx="21">
                  <c:v>1695</c:v>
                </c:pt>
                <c:pt idx="22">
                  <c:v>1873</c:v>
                </c:pt>
                <c:pt idx="23">
                  <c:v>2206</c:v>
                </c:pt>
                <c:pt idx="24">
                  <c:v>2326</c:v>
                </c:pt>
                <c:pt idx="25">
                  <c:v>1962</c:v>
                </c:pt>
                <c:pt idx="26">
                  <c:v>1682</c:v>
                </c:pt>
                <c:pt idx="27">
                  <c:v>1901</c:v>
                </c:pt>
                <c:pt idx="28">
                  <c:v>1743</c:v>
                </c:pt>
                <c:pt idx="29">
                  <c:v>2122</c:v>
                </c:pt>
                <c:pt idx="30">
                  <c:v>1608</c:v>
                </c:pt>
                <c:pt idx="31">
                  <c:v>1468</c:v>
                </c:pt>
                <c:pt idx="32">
                  <c:v>1561</c:v>
                </c:pt>
                <c:pt idx="33">
                  <c:v>1898</c:v>
                </c:pt>
                <c:pt idx="34">
                  <c:v>2048</c:v>
                </c:pt>
                <c:pt idx="35">
                  <c:v>2013</c:v>
                </c:pt>
                <c:pt idx="36">
                  <c:v>2377</c:v>
                </c:pt>
              </c:numCache>
            </c:numRef>
          </c:val>
          <c:extLst>
            <c:ext xmlns:c16="http://schemas.microsoft.com/office/drawing/2014/chart" uri="{C3380CC4-5D6E-409C-BE32-E72D297353CC}">
              <c16:uniqueId val="{00000000-9DC0-465B-884D-366086B90338}"/>
            </c:ext>
          </c:extLst>
        </c:ser>
        <c:ser>
          <c:idx val="1"/>
          <c:order val="1"/>
          <c:tx>
            <c:strRef>
              <c:f>'NWN - Commercial'!$C$5</c:f>
              <c:strCache>
                <c:ptCount val="1"/>
                <c:pt idx="0">
                  <c:v>60+ days</c:v>
                </c:pt>
              </c:strCache>
            </c:strRef>
          </c:tx>
          <c:spPr>
            <a:solidFill>
              <a:schemeClr val="accent2"/>
            </a:solidFill>
            <a:ln>
              <a:noFill/>
            </a:ln>
            <a:effectLst/>
          </c:spPr>
          <c:invertIfNegative val="0"/>
          <c:cat>
            <c:numRef>
              <c:f>'NWN - Commercial'!$A$7:$A$43</c:f>
              <c:numCache>
                <c:formatCode>mmmm\ yyyy</c:formatCode>
                <c:ptCount val="3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numCache>
            </c:numRef>
          </c:cat>
          <c:val>
            <c:numRef>
              <c:f>'NWN - Commercial'!$C$7:$C$43</c:f>
              <c:numCache>
                <c:formatCode>_(* #,##0_);_(* \(#,##0\);_(* "-"??_);_(@_)</c:formatCode>
                <c:ptCount val="37"/>
                <c:pt idx="0">
                  <c:v>387</c:v>
                </c:pt>
                <c:pt idx="1">
                  <c:v>610</c:v>
                </c:pt>
                <c:pt idx="2">
                  <c:v>1008</c:v>
                </c:pt>
                <c:pt idx="3">
                  <c:v>1536</c:v>
                </c:pt>
                <c:pt idx="4">
                  <c:v>835</c:v>
                </c:pt>
                <c:pt idx="5">
                  <c:v>550</c:v>
                </c:pt>
                <c:pt idx="6">
                  <c:v>488</c:v>
                </c:pt>
                <c:pt idx="7">
                  <c:v>659</c:v>
                </c:pt>
                <c:pt idx="8">
                  <c:v>551</c:v>
                </c:pt>
                <c:pt idx="9">
                  <c:v>353</c:v>
                </c:pt>
                <c:pt idx="10">
                  <c:v>532</c:v>
                </c:pt>
                <c:pt idx="11">
                  <c:v>569</c:v>
                </c:pt>
                <c:pt idx="12">
                  <c:v>410</c:v>
                </c:pt>
                <c:pt idx="13">
                  <c:v>508</c:v>
                </c:pt>
                <c:pt idx="14">
                  <c:v>377</c:v>
                </c:pt>
                <c:pt idx="15">
                  <c:v>563</c:v>
                </c:pt>
                <c:pt idx="16">
                  <c:v>501</c:v>
                </c:pt>
                <c:pt idx="17">
                  <c:v>542</c:v>
                </c:pt>
                <c:pt idx="18">
                  <c:v>604</c:v>
                </c:pt>
                <c:pt idx="19">
                  <c:v>465</c:v>
                </c:pt>
                <c:pt idx="20">
                  <c:v>522</c:v>
                </c:pt>
                <c:pt idx="21">
                  <c:v>479</c:v>
                </c:pt>
                <c:pt idx="22">
                  <c:v>545</c:v>
                </c:pt>
                <c:pt idx="23">
                  <c:v>495</c:v>
                </c:pt>
                <c:pt idx="24">
                  <c:v>652</c:v>
                </c:pt>
                <c:pt idx="25">
                  <c:v>580</c:v>
                </c:pt>
                <c:pt idx="26">
                  <c:v>632</c:v>
                </c:pt>
                <c:pt idx="27">
                  <c:v>408</c:v>
                </c:pt>
                <c:pt idx="28">
                  <c:v>424</c:v>
                </c:pt>
                <c:pt idx="29">
                  <c:v>659</c:v>
                </c:pt>
                <c:pt idx="30">
                  <c:v>631</c:v>
                </c:pt>
                <c:pt idx="31">
                  <c:v>523</c:v>
                </c:pt>
                <c:pt idx="32">
                  <c:v>516</c:v>
                </c:pt>
                <c:pt idx="33">
                  <c:v>471</c:v>
                </c:pt>
                <c:pt idx="34">
                  <c:v>546</c:v>
                </c:pt>
                <c:pt idx="35">
                  <c:v>509</c:v>
                </c:pt>
                <c:pt idx="36">
                  <c:v>794</c:v>
                </c:pt>
              </c:numCache>
            </c:numRef>
          </c:val>
          <c:extLst>
            <c:ext xmlns:c16="http://schemas.microsoft.com/office/drawing/2014/chart" uri="{C3380CC4-5D6E-409C-BE32-E72D297353CC}">
              <c16:uniqueId val="{00000001-9DC0-465B-884D-366086B90338}"/>
            </c:ext>
          </c:extLst>
        </c:ser>
        <c:ser>
          <c:idx val="2"/>
          <c:order val="2"/>
          <c:tx>
            <c:strRef>
              <c:f>'NWN - Commercial'!$D$5</c:f>
              <c:strCache>
                <c:ptCount val="1"/>
                <c:pt idx="0">
                  <c:v>90+ days</c:v>
                </c:pt>
              </c:strCache>
            </c:strRef>
          </c:tx>
          <c:spPr>
            <a:solidFill>
              <a:schemeClr val="accent3"/>
            </a:solidFill>
            <a:ln>
              <a:noFill/>
            </a:ln>
            <a:effectLst/>
          </c:spPr>
          <c:invertIfNegative val="0"/>
          <c:cat>
            <c:numRef>
              <c:f>'NWN - Commercial'!$A$7:$A$43</c:f>
              <c:numCache>
                <c:formatCode>mmmm\ yyyy</c:formatCode>
                <c:ptCount val="37"/>
                <c:pt idx="0">
                  <c:v>43862</c:v>
                </c:pt>
                <c:pt idx="1">
                  <c:v>43891</c:v>
                </c:pt>
                <c:pt idx="2">
                  <c:v>43922</c:v>
                </c:pt>
                <c:pt idx="3">
                  <c:v>43952</c:v>
                </c:pt>
                <c:pt idx="4">
                  <c:v>43983</c:v>
                </c:pt>
                <c:pt idx="5">
                  <c:v>44013</c:v>
                </c:pt>
                <c:pt idx="6">
                  <c:v>44044</c:v>
                </c:pt>
                <c:pt idx="7">
                  <c:v>44075</c:v>
                </c:pt>
                <c:pt idx="8">
                  <c:v>44105</c:v>
                </c:pt>
                <c:pt idx="9">
                  <c:v>44136</c:v>
                </c:pt>
                <c:pt idx="10">
                  <c:v>44166</c:v>
                </c:pt>
                <c:pt idx="11">
                  <c:v>44197</c:v>
                </c:pt>
                <c:pt idx="12">
                  <c:v>44228</c:v>
                </c:pt>
                <c:pt idx="13">
                  <c:v>44256</c:v>
                </c:pt>
                <c:pt idx="14">
                  <c:v>44287</c:v>
                </c:pt>
                <c:pt idx="15">
                  <c:v>44317</c:v>
                </c:pt>
                <c:pt idx="16">
                  <c:v>44348</c:v>
                </c:pt>
                <c:pt idx="17">
                  <c:v>44378</c:v>
                </c:pt>
                <c:pt idx="18">
                  <c:v>44409</c:v>
                </c:pt>
                <c:pt idx="19">
                  <c:v>44440</c:v>
                </c:pt>
                <c:pt idx="20">
                  <c:v>44470</c:v>
                </c:pt>
                <c:pt idx="21">
                  <c:v>44501</c:v>
                </c:pt>
                <c:pt idx="22">
                  <c:v>44531</c:v>
                </c:pt>
                <c:pt idx="23">
                  <c:v>44562</c:v>
                </c:pt>
                <c:pt idx="24">
                  <c:v>44593</c:v>
                </c:pt>
                <c:pt idx="25">
                  <c:v>44621</c:v>
                </c:pt>
                <c:pt idx="26">
                  <c:v>44652</c:v>
                </c:pt>
                <c:pt idx="27">
                  <c:v>44682</c:v>
                </c:pt>
                <c:pt idx="28">
                  <c:v>44713</c:v>
                </c:pt>
                <c:pt idx="29">
                  <c:v>44743</c:v>
                </c:pt>
                <c:pt idx="30">
                  <c:v>44774</c:v>
                </c:pt>
                <c:pt idx="31">
                  <c:v>44805</c:v>
                </c:pt>
                <c:pt idx="32">
                  <c:v>44835</c:v>
                </c:pt>
                <c:pt idx="33">
                  <c:v>44866</c:v>
                </c:pt>
                <c:pt idx="34">
                  <c:v>44896</c:v>
                </c:pt>
                <c:pt idx="35">
                  <c:v>44927</c:v>
                </c:pt>
                <c:pt idx="36">
                  <c:v>44958</c:v>
                </c:pt>
              </c:numCache>
            </c:numRef>
          </c:cat>
          <c:val>
            <c:numRef>
              <c:f>'NWN - Commercial'!$D$7:$D$43</c:f>
              <c:numCache>
                <c:formatCode>_(* #,##0_);_(* \(#,##0\);_(* "-"??_);_(@_)</c:formatCode>
                <c:ptCount val="37"/>
                <c:pt idx="0">
                  <c:v>252</c:v>
                </c:pt>
                <c:pt idx="1">
                  <c:v>253</c:v>
                </c:pt>
                <c:pt idx="2">
                  <c:v>618</c:v>
                </c:pt>
                <c:pt idx="3">
                  <c:v>1133</c:v>
                </c:pt>
                <c:pt idx="4">
                  <c:v>1687</c:v>
                </c:pt>
                <c:pt idx="5">
                  <c:v>1637</c:v>
                </c:pt>
                <c:pt idx="6">
                  <c:v>1566</c:v>
                </c:pt>
                <c:pt idx="7">
                  <c:v>1385</c:v>
                </c:pt>
                <c:pt idx="8">
                  <c:v>1463</c:v>
                </c:pt>
                <c:pt idx="9">
                  <c:v>1464</c:v>
                </c:pt>
                <c:pt idx="10">
                  <c:v>1466</c:v>
                </c:pt>
                <c:pt idx="11">
                  <c:v>1352</c:v>
                </c:pt>
                <c:pt idx="12">
                  <c:v>968</c:v>
                </c:pt>
                <c:pt idx="13">
                  <c:v>554</c:v>
                </c:pt>
                <c:pt idx="14">
                  <c:v>553</c:v>
                </c:pt>
                <c:pt idx="15">
                  <c:v>497</c:v>
                </c:pt>
                <c:pt idx="16">
                  <c:v>568</c:v>
                </c:pt>
                <c:pt idx="17">
                  <c:v>611</c:v>
                </c:pt>
                <c:pt idx="18">
                  <c:v>695</c:v>
                </c:pt>
                <c:pt idx="19">
                  <c:v>762</c:v>
                </c:pt>
                <c:pt idx="20">
                  <c:v>754</c:v>
                </c:pt>
                <c:pt idx="21">
                  <c:v>718</c:v>
                </c:pt>
                <c:pt idx="22">
                  <c:v>634</c:v>
                </c:pt>
                <c:pt idx="23">
                  <c:v>542</c:v>
                </c:pt>
                <c:pt idx="24">
                  <c:v>355</c:v>
                </c:pt>
                <c:pt idx="25">
                  <c:v>335</c:v>
                </c:pt>
                <c:pt idx="26">
                  <c:v>357</c:v>
                </c:pt>
                <c:pt idx="27">
                  <c:v>395</c:v>
                </c:pt>
                <c:pt idx="28">
                  <c:v>385</c:v>
                </c:pt>
                <c:pt idx="29">
                  <c:v>528</c:v>
                </c:pt>
                <c:pt idx="30">
                  <c:v>828</c:v>
                </c:pt>
                <c:pt idx="31">
                  <c:v>1098</c:v>
                </c:pt>
                <c:pt idx="32">
                  <c:v>1089</c:v>
                </c:pt>
                <c:pt idx="33">
                  <c:v>1035</c:v>
                </c:pt>
                <c:pt idx="34">
                  <c:v>920</c:v>
                </c:pt>
                <c:pt idx="35">
                  <c:v>744</c:v>
                </c:pt>
                <c:pt idx="36">
                  <c:v>662</c:v>
                </c:pt>
              </c:numCache>
            </c:numRef>
          </c:val>
          <c:extLst>
            <c:ext xmlns:c16="http://schemas.microsoft.com/office/drawing/2014/chart" uri="{C3380CC4-5D6E-409C-BE32-E72D297353CC}">
              <c16:uniqueId val="{00000002-9DC0-465B-884D-366086B90338}"/>
            </c:ext>
          </c:extLst>
        </c:ser>
        <c:dLbls>
          <c:showLegendKey val="0"/>
          <c:showVal val="0"/>
          <c:showCatName val="0"/>
          <c:showSerName val="0"/>
          <c:showPercent val="0"/>
          <c:showBubbleSize val="0"/>
        </c:dLbls>
        <c:gapWidth val="150"/>
        <c:overlap val="100"/>
        <c:axId val="618369791"/>
        <c:axId val="618367295"/>
      </c:barChart>
      <c:dateAx>
        <c:axId val="61836979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7295"/>
        <c:crosses val="autoZero"/>
        <c:auto val="1"/>
        <c:lblOffset val="100"/>
        <c:baseTimeUnit val="months"/>
      </c:dateAx>
      <c:valAx>
        <c:axId val="61836729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8369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NWN</a:t>
            </a:r>
            <a:r>
              <a:rPr lang="en-US" baseline="0"/>
              <a:t> Commercial</a:t>
            </a:r>
            <a:r>
              <a:rPr lang="en-US"/>
              <a:t>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'NWN - Commercial'!$B$46</c:f>
              <c:strCache>
                <c:ptCount val="1"/>
                <c:pt idx="0">
                  <c:v>30+ days</c:v>
                </c:pt>
              </c:strCache>
            </c:strRef>
          </c:tx>
          <c:spPr>
            <a:solidFill>
              <a:schemeClr val="accent1"/>
            </a:solidFill>
            <a:ln>
              <a:noFill/>
            </a:ln>
            <a:effectLst/>
          </c:spPr>
          <c:invertIfNegative val="0"/>
          <c:cat>
            <c:numRef>
              <c:f>'NWN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Commercial'!$B$47:$B$84</c:f>
              <c:numCache>
                <c:formatCode>_("$"* #,##0_);_("$"* \(#,##0\);_("$"* "-"??_);_(@_)</c:formatCode>
                <c:ptCount val="38"/>
                <c:pt idx="0">
                  <c:v>331382.40999999997</c:v>
                </c:pt>
                <c:pt idx="1">
                  <c:v>539256.79</c:v>
                </c:pt>
                <c:pt idx="2">
                  <c:v>614911.10000000033</c:v>
                </c:pt>
                <c:pt idx="3">
                  <c:v>1330499.9300000006</c:v>
                </c:pt>
                <c:pt idx="4">
                  <c:v>766874.97999999963</c:v>
                </c:pt>
                <c:pt idx="5">
                  <c:v>380498.35000000009</c:v>
                </c:pt>
                <c:pt idx="6">
                  <c:v>208140.60000000003</c:v>
                </c:pt>
                <c:pt idx="7">
                  <c:v>254750.55</c:v>
                </c:pt>
                <c:pt idx="8">
                  <c:v>233201.98000000004</c:v>
                </c:pt>
                <c:pt idx="9">
                  <c:v>263186</c:v>
                </c:pt>
                <c:pt idx="10">
                  <c:v>340145</c:v>
                </c:pt>
                <c:pt idx="11">
                  <c:v>808261</c:v>
                </c:pt>
                <c:pt idx="12">
                  <c:v>876201</c:v>
                </c:pt>
                <c:pt idx="13">
                  <c:v>784887</c:v>
                </c:pt>
                <c:pt idx="14">
                  <c:v>478223</c:v>
                </c:pt>
                <c:pt idx="15">
                  <c:v>470683</c:v>
                </c:pt>
                <c:pt idx="16">
                  <c:v>413999.85000000015</c:v>
                </c:pt>
                <c:pt idx="17">
                  <c:v>210771.0100000001</c:v>
                </c:pt>
                <c:pt idx="18">
                  <c:v>192948</c:v>
                </c:pt>
                <c:pt idx="19">
                  <c:v>146154.71000000005</c:v>
                </c:pt>
                <c:pt idx="20">
                  <c:v>155829</c:v>
                </c:pt>
                <c:pt idx="21">
                  <c:v>201284.66</c:v>
                </c:pt>
                <c:pt idx="22">
                  <c:v>259253.93999999994</c:v>
                </c:pt>
                <c:pt idx="23">
                  <c:v>489769.88999999996</c:v>
                </c:pt>
                <c:pt idx="24">
                  <c:v>849073.19000000006</c:v>
                </c:pt>
                <c:pt idx="25">
                  <c:v>1012538.3500000002</c:v>
                </c:pt>
                <c:pt idx="26">
                  <c:v>616623.67000000027</c:v>
                </c:pt>
                <c:pt idx="27">
                  <c:v>554419.63000000024</c:v>
                </c:pt>
                <c:pt idx="28">
                  <c:v>476669</c:v>
                </c:pt>
                <c:pt idx="29">
                  <c:v>374564.48000000021</c:v>
                </c:pt>
                <c:pt idx="30">
                  <c:v>323674.29999999976</c:v>
                </c:pt>
                <c:pt idx="31">
                  <c:v>221008.34999999995</c:v>
                </c:pt>
                <c:pt idx="32">
                  <c:v>202539.22999999995</c:v>
                </c:pt>
                <c:pt idx="33">
                  <c:v>220485.38999999996</c:v>
                </c:pt>
                <c:pt idx="34">
                  <c:v>291472.00000000017</c:v>
                </c:pt>
                <c:pt idx="35">
                  <c:v>795674.78999999992</c:v>
                </c:pt>
                <c:pt idx="36">
                  <c:v>1010594.6300000007</c:v>
                </c:pt>
                <c:pt idx="37">
                  <c:v>1461301.03</c:v>
                </c:pt>
              </c:numCache>
            </c:numRef>
          </c:val>
          <c:extLst>
            <c:ext xmlns:c16="http://schemas.microsoft.com/office/drawing/2014/chart" uri="{C3380CC4-5D6E-409C-BE32-E72D297353CC}">
              <c16:uniqueId val="{00000000-FDA4-4AE1-8FD3-08E2AA1D0A11}"/>
            </c:ext>
          </c:extLst>
        </c:ser>
        <c:ser>
          <c:idx val="1"/>
          <c:order val="1"/>
          <c:tx>
            <c:strRef>
              <c:f>'NWN - Commercial'!$C$46</c:f>
              <c:strCache>
                <c:ptCount val="1"/>
                <c:pt idx="0">
                  <c:v>60+ days</c:v>
                </c:pt>
              </c:strCache>
            </c:strRef>
          </c:tx>
          <c:spPr>
            <a:solidFill>
              <a:schemeClr val="accent2"/>
            </a:solidFill>
            <a:ln>
              <a:noFill/>
            </a:ln>
            <a:effectLst/>
          </c:spPr>
          <c:invertIfNegative val="0"/>
          <c:cat>
            <c:numRef>
              <c:f>'NWN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Commercial'!$C$47:$C$84</c:f>
              <c:numCache>
                <c:formatCode>_("$"* #,##0_);_("$"* \(#,##0\);_("$"* "-"??_);_(@_)</c:formatCode>
                <c:ptCount val="38"/>
                <c:pt idx="0">
                  <c:v>42175.179999999993</c:v>
                </c:pt>
                <c:pt idx="1">
                  <c:v>57156.810000000019</c:v>
                </c:pt>
                <c:pt idx="2">
                  <c:v>91240.059999999954</c:v>
                </c:pt>
                <c:pt idx="3">
                  <c:v>313690.25999999995</c:v>
                </c:pt>
                <c:pt idx="4">
                  <c:v>615444.62000000023</c:v>
                </c:pt>
                <c:pt idx="5">
                  <c:v>320150.44999999984</c:v>
                </c:pt>
                <c:pt idx="6">
                  <c:v>188033.58000000002</c:v>
                </c:pt>
                <c:pt idx="7">
                  <c:v>84889.320000000036</c:v>
                </c:pt>
                <c:pt idx="8">
                  <c:v>127844.15999999999</c:v>
                </c:pt>
                <c:pt idx="9">
                  <c:v>118563</c:v>
                </c:pt>
                <c:pt idx="10">
                  <c:v>132091</c:v>
                </c:pt>
                <c:pt idx="11">
                  <c:v>149833</c:v>
                </c:pt>
                <c:pt idx="12">
                  <c:v>292884</c:v>
                </c:pt>
                <c:pt idx="13">
                  <c:v>248293</c:v>
                </c:pt>
                <c:pt idx="14">
                  <c:v>143008</c:v>
                </c:pt>
                <c:pt idx="15">
                  <c:v>114409</c:v>
                </c:pt>
                <c:pt idx="16">
                  <c:v>109613.29999999999</c:v>
                </c:pt>
                <c:pt idx="17">
                  <c:v>85004.880000000019</c:v>
                </c:pt>
                <c:pt idx="18">
                  <c:v>74696</c:v>
                </c:pt>
                <c:pt idx="19">
                  <c:v>57887.810000000019</c:v>
                </c:pt>
                <c:pt idx="20">
                  <c:v>36861</c:v>
                </c:pt>
                <c:pt idx="21">
                  <c:v>46898.359999999979</c:v>
                </c:pt>
                <c:pt idx="22">
                  <c:v>42716.54</c:v>
                </c:pt>
                <c:pt idx="23">
                  <c:v>62354.160000000011</c:v>
                </c:pt>
                <c:pt idx="24">
                  <c:v>79012.969999999972</c:v>
                </c:pt>
                <c:pt idx="25">
                  <c:v>112485.09999999999</c:v>
                </c:pt>
                <c:pt idx="26">
                  <c:v>118311.03</c:v>
                </c:pt>
                <c:pt idx="27">
                  <c:v>102159.96999999999</c:v>
                </c:pt>
                <c:pt idx="28">
                  <c:v>77427</c:v>
                </c:pt>
                <c:pt idx="29">
                  <c:v>53624.61</c:v>
                </c:pt>
                <c:pt idx="30">
                  <c:v>78183.580000000045</c:v>
                </c:pt>
                <c:pt idx="31">
                  <c:v>74462.799999999988</c:v>
                </c:pt>
                <c:pt idx="32">
                  <c:v>69487.680000000008</c:v>
                </c:pt>
                <c:pt idx="33">
                  <c:v>65428.139999999992</c:v>
                </c:pt>
                <c:pt idx="34">
                  <c:v>57456.989999999991</c:v>
                </c:pt>
                <c:pt idx="35">
                  <c:v>60981.80999999999</c:v>
                </c:pt>
                <c:pt idx="36">
                  <c:v>123853.31000000004</c:v>
                </c:pt>
                <c:pt idx="37">
                  <c:v>209418.46000000002</c:v>
                </c:pt>
              </c:numCache>
            </c:numRef>
          </c:val>
          <c:extLst>
            <c:ext xmlns:c16="http://schemas.microsoft.com/office/drawing/2014/chart" uri="{C3380CC4-5D6E-409C-BE32-E72D297353CC}">
              <c16:uniqueId val="{00000001-FDA4-4AE1-8FD3-08E2AA1D0A11}"/>
            </c:ext>
          </c:extLst>
        </c:ser>
        <c:ser>
          <c:idx val="2"/>
          <c:order val="2"/>
          <c:tx>
            <c:strRef>
              <c:f>'NWN - Commercial'!$D$46</c:f>
              <c:strCache>
                <c:ptCount val="1"/>
                <c:pt idx="0">
                  <c:v>90+ days</c:v>
                </c:pt>
              </c:strCache>
            </c:strRef>
          </c:tx>
          <c:spPr>
            <a:solidFill>
              <a:schemeClr val="accent3"/>
            </a:solidFill>
            <a:ln>
              <a:noFill/>
            </a:ln>
            <a:effectLst/>
          </c:spPr>
          <c:invertIfNegative val="0"/>
          <c:cat>
            <c:numRef>
              <c:f>'NWN - Commercial'!$A$47:$A$84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Commercial'!$D$47:$D$84</c:f>
              <c:numCache>
                <c:formatCode>_("$"* #,##0_);_("$"* \(#,##0\);_("$"* "-"??_);_(@_)</c:formatCode>
                <c:ptCount val="38"/>
                <c:pt idx="0">
                  <c:v>17287.25</c:v>
                </c:pt>
                <c:pt idx="1">
                  <c:v>14759.269999999999</c:v>
                </c:pt>
                <c:pt idx="2">
                  <c:v>18866.079999999994</c:v>
                </c:pt>
                <c:pt idx="3">
                  <c:v>80284.230000000025</c:v>
                </c:pt>
                <c:pt idx="4">
                  <c:v>261358.67999999993</c:v>
                </c:pt>
                <c:pt idx="5">
                  <c:v>515468.00000000017</c:v>
                </c:pt>
                <c:pt idx="6">
                  <c:v>558054.1599999998</c:v>
                </c:pt>
                <c:pt idx="7">
                  <c:v>544572.39</c:v>
                </c:pt>
                <c:pt idx="8">
                  <c:v>440455.2100000002</c:v>
                </c:pt>
                <c:pt idx="9">
                  <c:v>444344</c:v>
                </c:pt>
                <c:pt idx="10">
                  <c:v>453964</c:v>
                </c:pt>
                <c:pt idx="11">
                  <c:v>478138</c:v>
                </c:pt>
                <c:pt idx="12">
                  <c:v>501265</c:v>
                </c:pt>
                <c:pt idx="13">
                  <c:v>413198</c:v>
                </c:pt>
                <c:pt idx="14">
                  <c:v>258195</c:v>
                </c:pt>
                <c:pt idx="15">
                  <c:v>222222</c:v>
                </c:pt>
                <c:pt idx="16">
                  <c:v>170645.99000000002</c:v>
                </c:pt>
                <c:pt idx="17">
                  <c:v>136554.26</c:v>
                </c:pt>
                <c:pt idx="18">
                  <c:v>113082</c:v>
                </c:pt>
                <c:pt idx="19">
                  <c:v>91861.829999999987</c:v>
                </c:pt>
                <c:pt idx="20">
                  <c:v>77051</c:v>
                </c:pt>
                <c:pt idx="21">
                  <c:v>73282.040000000037</c:v>
                </c:pt>
                <c:pt idx="22">
                  <c:v>60594.270000000033</c:v>
                </c:pt>
                <c:pt idx="23">
                  <c:v>50437.539999999994</c:v>
                </c:pt>
                <c:pt idx="24">
                  <c:v>40528.289999999994</c:v>
                </c:pt>
                <c:pt idx="25">
                  <c:v>40995.090000000018</c:v>
                </c:pt>
                <c:pt idx="26">
                  <c:v>48112.210000000036</c:v>
                </c:pt>
                <c:pt idx="27">
                  <c:v>61682.16000000004</c:v>
                </c:pt>
                <c:pt idx="28">
                  <c:v>58542</c:v>
                </c:pt>
                <c:pt idx="29">
                  <c:v>62943.909999999989</c:v>
                </c:pt>
                <c:pt idx="30">
                  <c:v>69727.89</c:v>
                </c:pt>
                <c:pt idx="31">
                  <c:v>86583.910000000018</c:v>
                </c:pt>
                <c:pt idx="32">
                  <c:v>117617.24000000002</c:v>
                </c:pt>
                <c:pt idx="33">
                  <c:v>111346.88000000002</c:v>
                </c:pt>
                <c:pt idx="34">
                  <c:v>107829.56999999999</c:v>
                </c:pt>
                <c:pt idx="35">
                  <c:v>94248.910000000062</c:v>
                </c:pt>
                <c:pt idx="36">
                  <c:v>78322.639999999941</c:v>
                </c:pt>
                <c:pt idx="37">
                  <c:v>95691.430000000022</c:v>
                </c:pt>
              </c:numCache>
            </c:numRef>
          </c:val>
          <c:extLst>
            <c:ext xmlns:c16="http://schemas.microsoft.com/office/drawing/2014/chart" uri="{C3380CC4-5D6E-409C-BE32-E72D297353CC}">
              <c16:uniqueId val="{00000002-FDA4-4AE1-8FD3-08E2AA1D0A11}"/>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NWN Average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'NWN - Commercial'!$B$87</c:f>
              <c:strCache>
                <c:ptCount val="1"/>
                <c:pt idx="0">
                  <c:v>Average Arrears Balance</c:v>
                </c:pt>
              </c:strCache>
            </c:strRef>
          </c:tx>
          <c:spPr>
            <a:solidFill>
              <a:schemeClr val="accent1"/>
            </a:solidFill>
            <a:ln>
              <a:noFill/>
            </a:ln>
            <a:effectLst/>
          </c:spPr>
          <c:invertIfNegative val="0"/>
          <c:cat>
            <c:numRef>
              <c:f>'NWN - Commercial'!$A$88:$A$125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'NWN - Commercial'!$B$88:$B$125</c:f>
              <c:numCache>
                <c:formatCode>_("$"* #,##0_);_("$"* \(#,##0\);_("$"* "-"??_);_(@_)</c:formatCode>
                <c:ptCount val="38"/>
                <c:pt idx="0">
                  <c:v>186.20525964745116</c:v>
                </c:pt>
                <c:pt idx="1">
                  <c:v>239.86376373626379</c:v>
                </c:pt>
                <c:pt idx="2">
                  <c:v>244.52520741989889</c:v>
                </c:pt>
                <c:pt idx="3">
                  <c:v>345.72462309542914</c:v>
                </c:pt>
                <c:pt idx="4">
                  <c:v>333.13301175516818</c:v>
                </c:pt>
                <c:pt idx="5">
                  <c:v>312.70681409102599</c:v>
                </c:pt>
                <c:pt idx="6">
                  <c:v>263.45343456653779</c:v>
                </c:pt>
                <c:pt idx="7">
                  <c:v>236.1678044871795</c:v>
                </c:pt>
                <c:pt idx="8">
                  <c:v>219.89063100137179</c:v>
                </c:pt>
                <c:pt idx="9">
                  <c:v>213.40557995350039</c:v>
                </c:pt>
                <c:pt idx="10">
                  <c:v>254.17124039517014</c:v>
                </c:pt>
                <c:pt idx="11">
                  <c:v>364.52588832487311</c:v>
                </c:pt>
                <c:pt idx="12">
                  <c:v>459.13963716327652</c:v>
                </c:pt>
                <c:pt idx="13">
                  <c:v>426.40860849056605</c:v>
                </c:pt>
                <c:pt idx="14">
                  <c:v>351.48920863309354</c:v>
                </c:pt>
                <c:pt idx="15">
                  <c:v>306.84682630178639</c:v>
                </c:pt>
                <c:pt idx="16">
                  <c:v>244.28541168191418</c:v>
                </c:pt>
                <c:pt idx="17">
                  <c:v>171.83233306836254</c:v>
                </c:pt>
                <c:pt idx="18">
                  <c:v>134.53215547703181</c:v>
                </c:pt>
                <c:pt idx="19">
                  <c:v>113.11328363914377</c:v>
                </c:pt>
                <c:pt idx="20">
                  <c:v>91.998976807639835</c:v>
                </c:pt>
                <c:pt idx="21">
                  <c:v>104.78000651890484</c:v>
                </c:pt>
                <c:pt idx="22">
                  <c:v>125.36817081604424</c:v>
                </c:pt>
                <c:pt idx="23">
                  <c:v>197.43171363040628</c:v>
                </c:pt>
                <c:pt idx="24">
                  <c:v>298.67852297255632</c:v>
                </c:pt>
                <c:pt idx="25">
                  <c:v>349.84054605460557</c:v>
                </c:pt>
                <c:pt idx="26">
                  <c:v>272.17480361487674</c:v>
                </c:pt>
                <c:pt idx="27">
                  <c:v>268.91117933358299</c:v>
                </c:pt>
                <c:pt idx="28">
                  <c:v>226.56730769230768</c:v>
                </c:pt>
                <c:pt idx="29">
                  <c:v>192.45023510971794</c:v>
                </c:pt>
                <c:pt idx="30">
                  <c:v>142.51609851919002</c:v>
                </c:pt>
                <c:pt idx="31">
                  <c:v>124.56963156178674</c:v>
                </c:pt>
                <c:pt idx="32">
                  <c:v>126.13925218517321</c:v>
                </c:pt>
                <c:pt idx="33">
                  <c:v>125.47707201516108</c:v>
                </c:pt>
                <c:pt idx="34">
                  <c:v>134.1828907168038</c:v>
                </c:pt>
                <c:pt idx="35">
                  <c:v>270.60486909504834</c:v>
                </c:pt>
                <c:pt idx="36">
                  <c:v>371.33208205756296</c:v>
                </c:pt>
                <c:pt idx="37">
                  <c:v>460.84292199321681</c:v>
                </c:pt>
              </c:numCache>
            </c:numRef>
          </c:val>
          <c:extLst>
            <c:ext xmlns:c16="http://schemas.microsoft.com/office/drawing/2014/chart" uri="{C3380CC4-5D6E-409C-BE32-E72D297353CC}">
              <c16:uniqueId val="{00000000-B617-4827-976D-530A5353A66C}"/>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Total Oregon IOU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stacked"/>
        <c:varyColors val="0"/>
        <c:ser>
          <c:idx val="0"/>
          <c:order val="0"/>
          <c:tx>
            <c:strRef>
              <c:f>'Oregon IOU S.Commercial Arrears'!$B$46</c:f>
              <c:strCache>
                <c:ptCount val="1"/>
                <c:pt idx="0">
                  <c:v>30+ days</c:v>
                </c:pt>
              </c:strCache>
            </c:strRef>
          </c:tx>
          <c:spPr>
            <a:solidFill>
              <a:schemeClr val="accent1"/>
            </a:solidFill>
            <a:ln>
              <a:noFill/>
            </a:ln>
            <a:effectLst/>
          </c:spPr>
          <c:invertIfNegative val="0"/>
          <c:cat>
            <c:numRef>
              <c:f>'Oregon IOU S.Commercial Arrears'!$A$47:$A$84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Arrears'!$B$47:$B$84</c:f>
              <c:numCache>
                <c:formatCode>_("$"* #,##0_);_("$"* \(#,##0\);_("$"* "-"??_);_(@_)</c:formatCode>
                <c:ptCount val="38"/>
                <c:pt idx="0">
                  <c:v>2316158.1800000002</c:v>
                </c:pt>
                <c:pt idx="1">
                  <c:v>2544655.4500000002</c:v>
                </c:pt>
                <c:pt idx="2">
                  <c:v>3280282.8900000006</c:v>
                </c:pt>
                <c:pt idx="3">
                  <c:v>4953532.9700000007</c:v>
                </c:pt>
                <c:pt idx="4">
                  <c:v>3875730.9899999993</c:v>
                </c:pt>
                <c:pt idx="5">
                  <c:v>2056104.75</c:v>
                </c:pt>
                <c:pt idx="6">
                  <c:v>2254753.75</c:v>
                </c:pt>
                <c:pt idx="7">
                  <c:v>2616544.9999999995</c:v>
                </c:pt>
                <c:pt idx="8">
                  <c:v>2385347.88</c:v>
                </c:pt>
                <c:pt idx="9">
                  <c:v>2324020.87</c:v>
                </c:pt>
                <c:pt idx="10">
                  <c:v>2752989.7600000002</c:v>
                </c:pt>
                <c:pt idx="11">
                  <c:v>3381523.34</c:v>
                </c:pt>
                <c:pt idx="12">
                  <c:v>2558283.7000000002</c:v>
                </c:pt>
                <c:pt idx="13">
                  <c:v>2958105.02</c:v>
                </c:pt>
                <c:pt idx="14">
                  <c:v>2190009.44</c:v>
                </c:pt>
                <c:pt idx="15">
                  <c:v>1820994.7900000003</c:v>
                </c:pt>
                <c:pt idx="16">
                  <c:v>1383951.0400000005</c:v>
                </c:pt>
                <c:pt idx="17">
                  <c:v>1495629.25</c:v>
                </c:pt>
                <c:pt idx="18">
                  <c:v>1592502.3499999996</c:v>
                </c:pt>
                <c:pt idx="19">
                  <c:v>1284308.0899999999</c:v>
                </c:pt>
                <c:pt idx="20">
                  <c:v>1655186.0899999999</c:v>
                </c:pt>
                <c:pt idx="21">
                  <c:v>1559095.4100000001</c:v>
                </c:pt>
                <c:pt idx="22">
                  <c:v>2433755.5400000005</c:v>
                </c:pt>
                <c:pt idx="23">
                  <c:v>1939692.51</c:v>
                </c:pt>
                <c:pt idx="24">
                  <c:v>2752362.4999999995</c:v>
                </c:pt>
                <c:pt idx="25">
                  <c:v>2912540.79</c:v>
                </c:pt>
                <c:pt idx="26">
                  <c:v>2231323.1300000004</c:v>
                </c:pt>
                <c:pt idx="27">
                  <c:v>2077428.7200000002</c:v>
                </c:pt>
                <c:pt idx="28">
                  <c:v>2047415.2699999996</c:v>
                </c:pt>
                <c:pt idx="29">
                  <c:v>2617610.3900000015</c:v>
                </c:pt>
                <c:pt idx="30">
                  <c:v>2090208.2100000011</c:v>
                </c:pt>
                <c:pt idx="31">
                  <c:v>1778886.43</c:v>
                </c:pt>
                <c:pt idx="32">
                  <c:v>1616012.72</c:v>
                </c:pt>
                <c:pt idx="33">
                  <c:v>2007906.0899999989</c:v>
                </c:pt>
                <c:pt idx="34">
                  <c:v>2046701.5700000003</c:v>
                </c:pt>
                <c:pt idx="35">
                  <c:v>2456603.5400000005</c:v>
                </c:pt>
                <c:pt idx="36">
                  <c:v>3247149.39</c:v>
                </c:pt>
                <c:pt idx="37">
                  <c:v>3391054.3700000006</c:v>
                </c:pt>
              </c:numCache>
            </c:numRef>
          </c:val>
          <c:extLst>
            <c:ext xmlns:c16="http://schemas.microsoft.com/office/drawing/2014/chart" uri="{C3380CC4-5D6E-409C-BE32-E72D297353CC}">
              <c16:uniqueId val="{00000000-A267-4C3F-B580-0A25B62CF259}"/>
            </c:ext>
          </c:extLst>
        </c:ser>
        <c:ser>
          <c:idx val="1"/>
          <c:order val="1"/>
          <c:tx>
            <c:strRef>
              <c:f>'Oregon IOU S.Commercial Arrears'!$C$46</c:f>
              <c:strCache>
                <c:ptCount val="1"/>
                <c:pt idx="0">
                  <c:v>60+ days</c:v>
                </c:pt>
              </c:strCache>
            </c:strRef>
          </c:tx>
          <c:spPr>
            <a:solidFill>
              <a:schemeClr val="accent2"/>
            </a:solidFill>
            <a:ln>
              <a:noFill/>
            </a:ln>
            <a:effectLst/>
          </c:spPr>
          <c:invertIfNegative val="0"/>
          <c:cat>
            <c:numRef>
              <c:f>'Oregon IOU S.Commercial Arrears'!$A$47:$A$84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Arrears'!$C$47:$C$84</c:f>
              <c:numCache>
                <c:formatCode>_("$"* #,##0_);_("$"* \(#,##0\);_("$"* "-"??_);_(@_)</c:formatCode>
                <c:ptCount val="38"/>
                <c:pt idx="0">
                  <c:v>733035.56</c:v>
                </c:pt>
                <c:pt idx="1">
                  <c:v>1002587.01</c:v>
                </c:pt>
                <c:pt idx="2">
                  <c:v>1194318.76</c:v>
                </c:pt>
                <c:pt idx="3">
                  <c:v>2743196.1999999993</c:v>
                </c:pt>
                <c:pt idx="4">
                  <c:v>3083645.03</c:v>
                </c:pt>
                <c:pt idx="5">
                  <c:v>1930378.7999999998</c:v>
                </c:pt>
                <c:pt idx="6">
                  <c:v>1294006.82</c:v>
                </c:pt>
                <c:pt idx="7">
                  <c:v>1319436.08</c:v>
                </c:pt>
                <c:pt idx="8">
                  <c:v>1593232.23</c:v>
                </c:pt>
                <c:pt idx="9">
                  <c:v>1461866.09</c:v>
                </c:pt>
                <c:pt idx="10">
                  <c:v>1486777.25</c:v>
                </c:pt>
                <c:pt idx="11">
                  <c:v>1460992.8299999998</c:v>
                </c:pt>
                <c:pt idx="12">
                  <c:v>1163564.73</c:v>
                </c:pt>
                <c:pt idx="13">
                  <c:v>1257040.8900000001</c:v>
                </c:pt>
                <c:pt idx="14">
                  <c:v>1038283.2199999999</c:v>
                </c:pt>
                <c:pt idx="15">
                  <c:v>983051.4800000001</c:v>
                </c:pt>
                <c:pt idx="16">
                  <c:v>688047.97</c:v>
                </c:pt>
                <c:pt idx="17">
                  <c:v>615256.87000000011</c:v>
                </c:pt>
                <c:pt idx="18">
                  <c:v>800442.8899999999</c:v>
                </c:pt>
                <c:pt idx="19">
                  <c:v>765527.8400000002</c:v>
                </c:pt>
                <c:pt idx="20">
                  <c:v>696766.69</c:v>
                </c:pt>
                <c:pt idx="21">
                  <c:v>658972.24999999988</c:v>
                </c:pt>
                <c:pt idx="22">
                  <c:v>844660.48</c:v>
                </c:pt>
                <c:pt idx="23">
                  <c:v>886409.39999999979</c:v>
                </c:pt>
                <c:pt idx="24">
                  <c:v>853907.31</c:v>
                </c:pt>
                <c:pt idx="25">
                  <c:v>871416.85000000009</c:v>
                </c:pt>
                <c:pt idx="26">
                  <c:v>803506.04999999993</c:v>
                </c:pt>
                <c:pt idx="27">
                  <c:v>879427.14</c:v>
                </c:pt>
                <c:pt idx="28">
                  <c:v>826787.75</c:v>
                </c:pt>
                <c:pt idx="29">
                  <c:v>953872.33</c:v>
                </c:pt>
                <c:pt idx="30">
                  <c:v>856968.2100000002</c:v>
                </c:pt>
                <c:pt idx="31">
                  <c:v>694121.2799999998</c:v>
                </c:pt>
                <c:pt idx="32">
                  <c:v>772025.09000000008</c:v>
                </c:pt>
                <c:pt idx="33">
                  <c:v>802545.7300000001</c:v>
                </c:pt>
                <c:pt idx="34">
                  <c:v>937052.18000000028</c:v>
                </c:pt>
                <c:pt idx="35">
                  <c:v>1020709.4099999998</c:v>
                </c:pt>
                <c:pt idx="36">
                  <c:v>1077247.77</c:v>
                </c:pt>
                <c:pt idx="37">
                  <c:v>1589376.06</c:v>
                </c:pt>
              </c:numCache>
            </c:numRef>
          </c:val>
          <c:extLst>
            <c:ext xmlns:c16="http://schemas.microsoft.com/office/drawing/2014/chart" uri="{C3380CC4-5D6E-409C-BE32-E72D297353CC}">
              <c16:uniqueId val="{00000001-A267-4C3F-B580-0A25B62CF259}"/>
            </c:ext>
          </c:extLst>
        </c:ser>
        <c:ser>
          <c:idx val="2"/>
          <c:order val="2"/>
          <c:tx>
            <c:strRef>
              <c:f>'Oregon IOU S.Commercial Arrears'!$D$46</c:f>
              <c:strCache>
                <c:ptCount val="1"/>
                <c:pt idx="0">
                  <c:v>90+ days</c:v>
                </c:pt>
              </c:strCache>
            </c:strRef>
          </c:tx>
          <c:spPr>
            <a:solidFill>
              <a:schemeClr val="accent3"/>
            </a:solidFill>
            <a:ln>
              <a:noFill/>
            </a:ln>
            <a:effectLst/>
          </c:spPr>
          <c:invertIfNegative val="0"/>
          <c:cat>
            <c:numRef>
              <c:f>'Oregon IOU S.Commercial Arrears'!$A$47:$A$84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S.Commercial Arrears'!$D$47:$D$84</c:f>
              <c:numCache>
                <c:formatCode>_("$"* #,##0_);_("$"* \(#,##0\);_("$"* "-"??_);_(@_)</c:formatCode>
                <c:ptCount val="38"/>
                <c:pt idx="0">
                  <c:v>1001104.7899999999</c:v>
                </c:pt>
                <c:pt idx="1">
                  <c:v>988761.67999999993</c:v>
                </c:pt>
                <c:pt idx="2">
                  <c:v>1429150.6200000003</c:v>
                </c:pt>
                <c:pt idx="3">
                  <c:v>2536109.9</c:v>
                </c:pt>
                <c:pt idx="4">
                  <c:v>4742225.03</c:v>
                </c:pt>
                <c:pt idx="5">
                  <c:v>5916193.0600000005</c:v>
                </c:pt>
                <c:pt idx="6">
                  <c:v>6594004.5600000015</c:v>
                </c:pt>
                <c:pt idx="7">
                  <c:v>6968769.5399999991</c:v>
                </c:pt>
                <c:pt idx="8">
                  <c:v>7863117.1200000001</c:v>
                </c:pt>
                <c:pt idx="9">
                  <c:v>8490530.7699999996</c:v>
                </c:pt>
                <c:pt idx="10">
                  <c:v>8843366.8300000001</c:v>
                </c:pt>
                <c:pt idx="11">
                  <c:v>8106339.6799999997</c:v>
                </c:pt>
                <c:pt idx="12">
                  <c:v>4503490.68</c:v>
                </c:pt>
                <c:pt idx="13">
                  <c:v>4363122.34</c:v>
                </c:pt>
                <c:pt idx="14">
                  <c:v>3906810.310000001</c:v>
                </c:pt>
                <c:pt idx="15">
                  <c:v>3398337.56</c:v>
                </c:pt>
                <c:pt idx="16">
                  <c:v>2927280.49</c:v>
                </c:pt>
                <c:pt idx="17">
                  <c:v>2665263.4799999995</c:v>
                </c:pt>
                <c:pt idx="18">
                  <c:v>2442567.4299999997</c:v>
                </c:pt>
                <c:pt idx="19">
                  <c:v>2677694.8699999996</c:v>
                </c:pt>
                <c:pt idx="20">
                  <c:v>2374789.0799999996</c:v>
                </c:pt>
                <c:pt idx="21">
                  <c:v>2215220.4899999998</c:v>
                </c:pt>
                <c:pt idx="22">
                  <c:v>2139690.3200000003</c:v>
                </c:pt>
                <c:pt idx="23">
                  <c:v>2220314.3199999998</c:v>
                </c:pt>
                <c:pt idx="24">
                  <c:v>2424005.1800000002</c:v>
                </c:pt>
                <c:pt idx="25">
                  <c:v>2233874.2299999995</c:v>
                </c:pt>
                <c:pt idx="26">
                  <c:v>2294437.1300000004</c:v>
                </c:pt>
                <c:pt idx="27">
                  <c:v>2440421.38</c:v>
                </c:pt>
                <c:pt idx="28">
                  <c:v>2424055.19</c:v>
                </c:pt>
                <c:pt idx="29">
                  <c:v>2372442.9499999997</c:v>
                </c:pt>
                <c:pt idx="30">
                  <c:v>2413623.2400000002</c:v>
                </c:pt>
                <c:pt idx="31">
                  <c:v>2349289.9900000002</c:v>
                </c:pt>
                <c:pt idx="32">
                  <c:v>2420198.4500000002</c:v>
                </c:pt>
                <c:pt idx="33">
                  <c:v>2471107.4600000004</c:v>
                </c:pt>
                <c:pt idx="34">
                  <c:v>2596185.9700000002</c:v>
                </c:pt>
                <c:pt idx="35">
                  <c:v>2689072.7199999997</c:v>
                </c:pt>
                <c:pt idx="36">
                  <c:v>2787861.7600000002</c:v>
                </c:pt>
                <c:pt idx="37">
                  <c:v>2754934.6900000009</c:v>
                </c:pt>
              </c:numCache>
            </c:numRef>
          </c:val>
          <c:extLst>
            <c:ext xmlns:c16="http://schemas.microsoft.com/office/drawing/2014/chart" uri="{C3380CC4-5D6E-409C-BE32-E72D297353CC}">
              <c16:uniqueId val="{00000002-A267-4C3F-B580-0A25B62CF259}"/>
            </c:ext>
          </c:extLst>
        </c:ser>
        <c:dLbls>
          <c:showLegendKey val="0"/>
          <c:showVal val="0"/>
          <c:showCatName val="0"/>
          <c:showSerName val="0"/>
          <c:showPercent val="0"/>
          <c:showBubbleSize val="0"/>
        </c:dLbls>
        <c:gapWidth val="150"/>
        <c:overlap val="100"/>
        <c:axId val="748075551"/>
        <c:axId val="748073055"/>
      </c:barChart>
      <c:dateAx>
        <c:axId val="748075551"/>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3055"/>
        <c:crosses val="autoZero"/>
        <c:auto val="1"/>
        <c:lblOffset val="100"/>
        <c:baseTimeUnit val="months"/>
      </c:dateAx>
      <c:valAx>
        <c:axId val="7480730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8075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Average Small Commercial Arrears Balance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'Oregon IOU S.Commercial Arrears'!$B$87</c:f>
              <c:strCache>
                <c:ptCount val="1"/>
                <c:pt idx="0">
                  <c:v>Average Arrears Balance</c:v>
                </c:pt>
              </c:strCache>
            </c:strRef>
          </c:tx>
          <c:spPr>
            <a:solidFill>
              <a:schemeClr val="accent1"/>
            </a:solidFill>
            <a:ln>
              <a:noFill/>
            </a:ln>
            <a:effectLst/>
          </c:spPr>
          <c:invertIfNegative val="0"/>
          <c:cat>
            <c:numRef>
              <c:f>'Oregon IOU S.Commercial Arrears'!$A$88:$A$125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44897</c:v>
                </c:pt>
                <c:pt idx="36">
                  <c:v>44927</c:v>
                </c:pt>
                <c:pt idx="37">
                  <c:v>44958</c:v>
                </c:pt>
              </c:numCache>
            </c:numRef>
          </c:cat>
          <c:val>
            <c:numRef>
              <c:f>'Oregon IOU S.Commercial Arrears'!$B$88:$B$125</c:f>
              <c:numCache>
                <c:formatCode>_("$"* #,##0_);_("$"* \(#,##0\);_("$"* "-"??_);_(@_)</c:formatCode>
                <c:ptCount val="38"/>
                <c:pt idx="0">
                  <c:v>312.57127102947987</c:v>
                </c:pt>
                <c:pt idx="1">
                  <c:v>337.1741723035754</c:v>
                </c:pt>
                <c:pt idx="2">
                  <c:v>370.32695207627654</c:v>
                </c:pt>
                <c:pt idx="3">
                  <c:v>469.6763698535824</c:v>
                </c:pt>
                <c:pt idx="4">
                  <c:v>502.25774959223969</c:v>
                </c:pt>
                <c:pt idx="5">
                  <c:v>502.87815407271984</c:v>
                </c:pt>
                <c:pt idx="6">
                  <c:v>531.1738743126474</c:v>
                </c:pt>
                <c:pt idx="7">
                  <c:v>542.1742465072341</c:v>
                </c:pt>
                <c:pt idx="8">
                  <c:v>567.81094365859508</c:v>
                </c:pt>
                <c:pt idx="9">
                  <c:v>596.69571935452518</c:v>
                </c:pt>
                <c:pt idx="10">
                  <c:v>588.85290485192183</c:v>
                </c:pt>
                <c:pt idx="11">
                  <c:v>664.79391364616492</c:v>
                </c:pt>
                <c:pt idx="12">
                  <c:v>480.17157676590773</c:v>
                </c:pt>
                <c:pt idx="13">
                  <c:v>485.08641992761818</c:v>
                </c:pt>
                <c:pt idx="14">
                  <c:v>451.47449822829668</c:v>
                </c:pt>
                <c:pt idx="15">
                  <c:v>413.38202012796586</c:v>
                </c:pt>
                <c:pt idx="16">
                  <c:v>354.48340778557758</c:v>
                </c:pt>
                <c:pt idx="17">
                  <c:v>340.64257898865986</c:v>
                </c:pt>
                <c:pt idx="18">
                  <c:v>333.02428856749304</c:v>
                </c:pt>
                <c:pt idx="19">
                  <c:v>350.68101772865515</c:v>
                </c:pt>
                <c:pt idx="20">
                  <c:v>332.40097468354423</c:v>
                </c:pt>
                <c:pt idx="21">
                  <c:v>309.06916829336308</c:v>
                </c:pt>
                <c:pt idx="22">
                  <c:v>334.65758739962945</c:v>
                </c:pt>
                <c:pt idx="23">
                  <c:v>326.90394701042948</c:v>
                </c:pt>
                <c:pt idx="24">
                  <c:v>385.2718496038845</c:v>
                </c:pt>
                <c:pt idx="25">
                  <c:v>402.61135144176086</c:v>
                </c:pt>
                <c:pt idx="26">
                  <c:v>377.53374256163221</c:v>
                </c:pt>
                <c:pt idx="27">
                  <c:v>380.84090036692072</c:v>
                </c:pt>
                <c:pt idx="28">
                  <c:v>370.68902329811789</c:v>
                </c:pt>
                <c:pt idx="29">
                  <c:v>371.84395808570548</c:v>
                </c:pt>
                <c:pt idx="30">
                  <c:v>329.12571586444022</c:v>
                </c:pt>
                <c:pt idx="31">
                  <c:v>316.40297224591563</c:v>
                </c:pt>
                <c:pt idx="32">
                  <c:v>318.63726043737574</c:v>
                </c:pt>
                <c:pt idx="33">
                  <c:v>322.02666178891525</c:v>
                </c:pt>
                <c:pt idx="34">
                  <c:v>336.58702617927378</c:v>
                </c:pt>
                <c:pt idx="35">
                  <c:v>392.13899332273451</c:v>
                </c:pt>
                <c:pt idx="36">
                  <c:v>433.17247822644498</c:v>
                </c:pt>
                <c:pt idx="37">
                  <c:v>472.90854802225351</c:v>
                </c:pt>
              </c:numCache>
            </c:numRef>
          </c:val>
          <c:extLst>
            <c:ext xmlns:c16="http://schemas.microsoft.com/office/drawing/2014/chart" uri="{C3380CC4-5D6E-409C-BE32-E72D297353CC}">
              <c16:uniqueId val="{00000000-B759-4138-91DE-4F81856F2C20}"/>
            </c:ext>
          </c:extLst>
        </c:ser>
        <c:dLbls>
          <c:showLegendKey val="0"/>
          <c:showVal val="0"/>
          <c:showCatName val="0"/>
          <c:showSerName val="0"/>
          <c:showPercent val="0"/>
          <c:showBubbleSize val="0"/>
        </c:dLbls>
        <c:gapWidth val="219"/>
        <c:overlap val="-27"/>
        <c:axId val="612487487"/>
        <c:axId val="612495807"/>
      </c:barChart>
      <c:dateAx>
        <c:axId val="612487487"/>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95807"/>
        <c:crosses val="autoZero"/>
        <c:auto val="1"/>
        <c:lblOffset val="100"/>
        <c:baseTimeUnit val="months"/>
      </c:dateAx>
      <c:valAx>
        <c:axId val="61249580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487487"/>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Residential Customers in Arrears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Res.'!$B$5</c:f>
              <c:strCache>
                <c:ptCount val="1"/>
                <c:pt idx="0">
                  <c:v>IPCO</c:v>
                </c:pt>
              </c:strCache>
            </c:strRef>
          </c:tx>
          <c:spPr>
            <a:ln w="28575" cap="rnd">
              <a:solidFill>
                <a:schemeClr val="accent1"/>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Res.'!$B$6:$B$43</c:f>
              <c:numCache>
                <c:formatCode>_(* #,##0_);_(* \(#,##0\);_(* "-"??_);_(@_)</c:formatCode>
                <c:ptCount val="38"/>
                <c:pt idx="0">
                  <c:v>1638</c:v>
                </c:pt>
                <c:pt idx="1">
                  <c:v>1344</c:v>
                </c:pt>
                <c:pt idx="2">
                  <c:v>1308</c:v>
                </c:pt>
                <c:pt idx="3">
                  <c:v>1585</c:v>
                </c:pt>
                <c:pt idx="4">
                  <c:v>1547</c:v>
                </c:pt>
                <c:pt idx="5">
                  <c:v>1493</c:v>
                </c:pt>
                <c:pt idx="6">
                  <c:v>1690</c:v>
                </c:pt>
                <c:pt idx="7">
                  <c:v>1692</c:v>
                </c:pt>
                <c:pt idx="8">
                  <c:v>1402</c:v>
                </c:pt>
                <c:pt idx="9">
                  <c:v>1551</c:v>
                </c:pt>
                <c:pt idx="10">
                  <c:v>1631</c:v>
                </c:pt>
                <c:pt idx="11">
                  <c:v>1784</c:v>
                </c:pt>
                <c:pt idx="12">
                  <c:v>1533</c:v>
                </c:pt>
                <c:pt idx="13">
                  <c:v>1485</c:v>
                </c:pt>
                <c:pt idx="14">
                  <c:v>1381</c:v>
                </c:pt>
                <c:pt idx="15">
                  <c:v>1335</c:v>
                </c:pt>
                <c:pt idx="16">
                  <c:v>1402</c:v>
                </c:pt>
                <c:pt idx="17">
                  <c:v>1185</c:v>
                </c:pt>
                <c:pt idx="18">
                  <c:v>1394</c:v>
                </c:pt>
                <c:pt idx="19">
                  <c:v>1138</c:v>
                </c:pt>
                <c:pt idx="20">
                  <c:v>1465</c:v>
                </c:pt>
                <c:pt idx="21">
                  <c:v>1230</c:v>
                </c:pt>
                <c:pt idx="22">
                  <c:v>1238</c:v>
                </c:pt>
                <c:pt idx="23">
                  <c:v>1394</c:v>
                </c:pt>
                <c:pt idx="24">
                  <c:v>1428</c:v>
                </c:pt>
                <c:pt idx="25">
                  <c:v>1332</c:v>
                </c:pt>
                <c:pt idx="26">
                  <c:v>1409</c:v>
                </c:pt>
                <c:pt idx="27">
                  <c:v>1317</c:v>
                </c:pt>
                <c:pt idx="28">
                  <c:v>1477</c:v>
                </c:pt>
                <c:pt idx="29">
                  <c:v>1289</c:v>
                </c:pt>
                <c:pt idx="30">
                  <c:v>1433</c:v>
                </c:pt>
                <c:pt idx="31">
                  <c:v>1275</c:v>
                </c:pt>
                <c:pt idx="32">
                  <c:v>1324</c:v>
                </c:pt>
                <c:pt idx="33">
                  <c:v>1468</c:v>
                </c:pt>
                <c:pt idx="34">
                  <c:v>1382</c:v>
                </c:pt>
                <c:pt idx="35">
                  <c:v>1447</c:v>
                </c:pt>
                <c:pt idx="36">
                  <c:v>1502</c:v>
                </c:pt>
                <c:pt idx="37">
                  <c:v>1433</c:v>
                </c:pt>
              </c:numCache>
            </c:numRef>
          </c:val>
          <c:smooth val="0"/>
          <c:extLst>
            <c:ext xmlns:c16="http://schemas.microsoft.com/office/drawing/2014/chart" uri="{C3380CC4-5D6E-409C-BE32-E72D297353CC}">
              <c16:uniqueId val="{00000000-1041-47BB-BE05-9326453FD67E}"/>
            </c:ext>
          </c:extLst>
        </c:ser>
        <c:ser>
          <c:idx val="1"/>
          <c:order val="1"/>
          <c:tx>
            <c:strRef>
              <c:f>'Oregon IOU Comparison - Res.'!$C$5</c:f>
              <c:strCache>
                <c:ptCount val="1"/>
                <c:pt idx="0">
                  <c:v>PGE</c:v>
                </c:pt>
              </c:strCache>
            </c:strRef>
          </c:tx>
          <c:spPr>
            <a:ln w="28575" cap="rnd">
              <a:solidFill>
                <a:schemeClr val="accent2"/>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Res.'!$C$6:$C$43</c:f>
              <c:numCache>
                <c:formatCode>_(* #,##0_);_(* \(#,##0\);_(* "-"??_);_(@_)</c:formatCode>
                <c:ptCount val="38"/>
                <c:pt idx="0">
                  <c:v>77298</c:v>
                </c:pt>
                <c:pt idx="1">
                  <c:v>73512</c:v>
                </c:pt>
                <c:pt idx="2">
                  <c:v>81500</c:v>
                </c:pt>
                <c:pt idx="3">
                  <c:v>85177</c:v>
                </c:pt>
                <c:pt idx="4">
                  <c:v>88215</c:v>
                </c:pt>
                <c:pt idx="5">
                  <c:v>86518</c:v>
                </c:pt>
                <c:pt idx="6">
                  <c:v>86136</c:v>
                </c:pt>
                <c:pt idx="7">
                  <c:v>84777</c:v>
                </c:pt>
                <c:pt idx="8">
                  <c:v>88912</c:v>
                </c:pt>
                <c:pt idx="9">
                  <c:v>85318</c:v>
                </c:pt>
                <c:pt idx="10">
                  <c:v>92277</c:v>
                </c:pt>
                <c:pt idx="11">
                  <c:v>94828</c:v>
                </c:pt>
                <c:pt idx="12">
                  <c:v>83988</c:v>
                </c:pt>
                <c:pt idx="13">
                  <c:v>87131</c:v>
                </c:pt>
                <c:pt idx="14">
                  <c:v>76823</c:v>
                </c:pt>
                <c:pt idx="15">
                  <c:v>74914</c:v>
                </c:pt>
                <c:pt idx="16">
                  <c:v>78780</c:v>
                </c:pt>
                <c:pt idx="17">
                  <c:v>80388</c:v>
                </c:pt>
                <c:pt idx="18">
                  <c:v>80977</c:v>
                </c:pt>
                <c:pt idx="19">
                  <c:v>74398</c:v>
                </c:pt>
                <c:pt idx="20">
                  <c:v>78716</c:v>
                </c:pt>
                <c:pt idx="21">
                  <c:v>74990</c:v>
                </c:pt>
                <c:pt idx="22">
                  <c:v>77406</c:v>
                </c:pt>
                <c:pt idx="23">
                  <c:v>76487</c:v>
                </c:pt>
                <c:pt idx="24">
                  <c:v>77184</c:v>
                </c:pt>
                <c:pt idx="25">
                  <c:v>75250</c:v>
                </c:pt>
                <c:pt idx="26">
                  <c:v>61773</c:v>
                </c:pt>
                <c:pt idx="27">
                  <c:v>66090</c:v>
                </c:pt>
                <c:pt idx="28">
                  <c:v>66021</c:v>
                </c:pt>
                <c:pt idx="29">
                  <c:v>72297</c:v>
                </c:pt>
                <c:pt idx="30">
                  <c:v>70832</c:v>
                </c:pt>
                <c:pt idx="31">
                  <c:v>67722</c:v>
                </c:pt>
                <c:pt idx="32">
                  <c:v>70725</c:v>
                </c:pt>
                <c:pt idx="33">
                  <c:v>72087</c:v>
                </c:pt>
                <c:pt idx="34">
                  <c:v>77056</c:v>
                </c:pt>
                <c:pt idx="35">
                  <c:v>75770</c:v>
                </c:pt>
                <c:pt idx="36">
                  <c:v>73325</c:v>
                </c:pt>
                <c:pt idx="37">
                  <c:v>69045</c:v>
                </c:pt>
              </c:numCache>
            </c:numRef>
          </c:val>
          <c:smooth val="0"/>
          <c:extLst>
            <c:ext xmlns:c16="http://schemas.microsoft.com/office/drawing/2014/chart" uri="{C3380CC4-5D6E-409C-BE32-E72D297353CC}">
              <c16:uniqueId val="{00000001-1041-47BB-BE05-9326453FD67E}"/>
            </c:ext>
          </c:extLst>
        </c:ser>
        <c:ser>
          <c:idx val="2"/>
          <c:order val="2"/>
          <c:tx>
            <c:strRef>
              <c:f>'Oregon IOU Comparison - Res.'!$D$5</c:f>
              <c:strCache>
                <c:ptCount val="1"/>
                <c:pt idx="0">
                  <c:v>PAC</c:v>
                </c:pt>
              </c:strCache>
            </c:strRef>
          </c:tx>
          <c:spPr>
            <a:ln w="28575" cap="rnd">
              <a:solidFill>
                <a:schemeClr val="accent3"/>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Res.'!$D$6:$D$43</c:f>
              <c:numCache>
                <c:formatCode>_(* #,##0_);_(* \(#,##0\);_(* "-"??_);_(@_)</c:formatCode>
                <c:ptCount val="38"/>
                <c:pt idx="0">
                  <c:v>66520</c:v>
                </c:pt>
                <c:pt idx="1">
                  <c:v>67710</c:v>
                </c:pt>
                <c:pt idx="2">
                  <c:v>76985</c:v>
                </c:pt>
                <c:pt idx="3">
                  <c:v>79643</c:v>
                </c:pt>
                <c:pt idx="4">
                  <c:v>95802</c:v>
                </c:pt>
                <c:pt idx="5">
                  <c:v>84677</c:v>
                </c:pt>
                <c:pt idx="6">
                  <c:v>79053</c:v>
                </c:pt>
                <c:pt idx="7">
                  <c:v>80470</c:v>
                </c:pt>
                <c:pt idx="8">
                  <c:v>84717</c:v>
                </c:pt>
                <c:pt idx="9">
                  <c:v>82844</c:v>
                </c:pt>
                <c:pt idx="10">
                  <c:v>81436</c:v>
                </c:pt>
                <c:pt idx="11">
                  <c:v>82558</c:v>
                </c:pt>
                <c:pt idx="12">
                  <c:v>77160</c:v>
                </c:pt>
                <c:pt idx="13">
                  <c:v>85805</c:v>
                </c:pt>
                <c:pt idx="14">
                  <c:v>85240</c:v>
                </c:pt>
                <c:pt idx="15">
                  <c:v>87241</c:v>
                </c:pt>
                <c:pt idx="16">
                  <c:v>89205</c:v>
                </c:pt>
                <c:pt idx="17">
                  <c:v>85098</c:v>
                </c:pt>
                <c:pt idx="18">
                  <c:v>88310</c:v>
                </c:pt>
                <c:pt idx="19">
                  <c:v>85098</c:v>
                </c:pt>
                <c:pt idx="20">
                  <c:v>86130</c:v>
                </c:pt>
                <c:pt idx="21">
                  <c:v>83822</c:v>
                </c:pt>
                <c:pt idx="22">
                  <c:v>82289</c:v>
                </c:pt>
                <c:pt idx="23">
                  <c:v>80047</c:v>
                </c:pt>
                <c:pt idx="24">
                  <c:v>76932</c:v>
                </c:pt>
                <c:pt idx="25">
                  <c:v>80561</c:v>
                </c:pt>
                <c:pt idx="26">
                  <c:v>86476</c:v>
                </c:pt>
                <c:pt idx="27">
                  <c:v>89666</c:v>
                </c:pt>
                <c:pt idx="28">
                  <c:v>86125</c:v>
                </c:pt>
                <c:pt idx="29">
                  <c:v>83351</c:v>
                </c:pt>
                <c:pt idx="30">
                  <c:v>82343</c:v>
                </c:pt>
                <c:pt idx="31">
                  <c:v>76820</c:v>
                </c:pt>
                <c:pt idx="32">
                  <c:v>82343</c:v>
                </c:pt>
                <c:pt idx="33">
                  <c:v>82109</c:v>
                </c:pt>
                <c:pt idx="34">
                  <c:v>75521</c:v>
                </c:pt>
                <c:pt idx="35">
                  <c:v>75226</c:v>
                </c:pt>
                <c:pt idx="36">
                  <c:v>75552</c:v>
                </c:pt>
                <c:pt idx="37">
                  <c:v>75358</c:v>
                </c:pt>
              </c:numCache>
            </c:numRef>
          </c:val>
          <c:smooth val="0"/>
          <c:extLst>
            <c:ext xmlns:c16="http://schemas.microsoft.com/office/drawing/2014/chart" uri="{C3380CC4-5D6E-409C-BE32-E72D297353CC}">
              <c16:uniqueId val="{00000002-1041-47BB-BE05-9326453FD67E}"/>
            </c:ext>
          </c:extLst>
        </c:ser>
        <c:ser>
          <c:idx val="3"/>
          <c:order val="3"/>
          <c:tx>
            <c:strRef>
              <c:f>'Oregon IOU Comparison - Res.'!$E$5</c:f>
              <c:strCache>
                <c:ptCount val="1"/>
                <c:pt idx="0">
                  <c:v>Avista</c:v>
                </c:pt>
              </c:strCache>
            </c:strRef>
          </c:tx>
          <c:spPr>
            <a:ln w="28575" cap="rnd">
              <a:solidFill>
                <a:schemeClr val="accent4"/>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Res.'!$E$6:$E$43</c:f>
              <c:numCache>
                <c:formatCode>_(* #,##0_);_(* \(#,##0\);_(* "-"??_);_(@_)</c:formatCode>
                <c:ptCount val="38"/>
                <c:pt idx="0">
                  <c:v>9184</c:v>
                </c:pt>
                <c:pt idx="1">
                  <c:v>9592</c:v>
                </c:pt>
                <c:pt idx="2">
                  <c:v>10359</c:v>
                </c:pt>
                <c:pt idx="3">
                  <c:v>9948</c:v>
                </c:pt>
                <c:pt idx="4">
                  <c:v>10421</c:v>
                </c:pt>
                <c:pt idx="5">
                  <c:v>9707</c:v>
                </c:pt>
                <c:pt idx="6">
                  <c:v>10155</c:v>
                </c:pt>
                <c:pt idx="7">
                  <c:v>10719</c:v>
                </c:pt>
                <c:pt idx="8">
                  <c:v>10178</c:v>
                </c:pt>
                <c:pt idx="9">
                  <c:v>10296</c:v>
                </c:pt>
                <c:pt idx="10">
                  <c:v>10701</c:v>
                </c:pt>
                <c:pt idx="11">
                  <c:v>9440</c:v>
                </c:pt>
                <c:pt idx="12">
                  <c:v>9930</c:v>
                </c:pt>
                <c:pt idx="13">
                  <c:v>9984</c:v>
                </c:pt>
                <c:pt idx="14">
                  <c:v>8684</c:v>
                </c:pt>
                <c:pt idx="15">
                  <c:v>8327</c:v>
                </c:pt>
                <c:pt idx="16">
                  <c:v>10243</c:v>
                </c:pt>
                <c:pt idx="17">
                  <c:v>9929</c:v>
                </c:pt>
                <c:pt idx="18">
                  <c:v>10441</c:v>
                </c:pt>
                <c:pt idx="19">
                  <c:v>9996</c:v>
                </c:pt>
                <c:pt idx="20">
                  <c:v>9709</c:v>
                </c:pt>
                <c:pt idx="21">
                  <c:v>10143</c:v>
                </c:pt>
                <c:pt idx="22">
                  <c:v>9737</c:v>
                </c:pt>
                <c:pt idx="23">
                  <c:v>9229</c:v>
                </c:pt>
                <c:pt idx="24">
                  <c:v>9541</c:v>
                </c:pt>
                <c:pt idx="25">
                  <c:v>9534</c:v>
                </c:pt>
                <c:pt idx="26">
                  <c:v>9008</c:v>
                </c:pt>
                <c:pt idx="27">
                  <c:v>9563</c:v>
                </c:pt>
                <c:pt idx="28">
                  <c:v>9838</c:v>
                </c:pt>
                <c:pt idx="29">
                  <c:v>9754</c:v>
                </c:pt>
                <c:pt idx="30">
                  <c:v>10139</c:v>
                </c:pt>
                <c:pt idx="31">
                  <c:v>9852</c:v>
                </c:pt>
                <c:pt idx="32">
                  <c:v>9868</c:v>
                </c:pt>
                <c:pt idx="33">
                  <c:v>10077</c:v>
                </c:pt>
                <c:pt idx="34">
                  <c:v>9200</c:v>
                </c:pt>
                <c:pt idx="35">
                  <c:v>9736</c:v>
                </c:pt>
                <c:pt idx="36">
                  <c:v>10107</c:v>
                </c:pt>
                <c:pt idx="37">
                  <c:v>9124</c:v>
                </c:pt>
              </c:numCache>
            </c:numRef>
          </c:val>
          <c:smooth val="0"/>
          <c:extLst>
            <c:ext xmlns:c16="http://schemas.microsoft.com/office/drawing/2014/chart" uri="{C3380CC4-5D6E-409C-BE32-E72D297353CC}">
              <c16:uniqueId val="{00000003-1041-47BB-BE05-9326453FD67E}"/>
            </c:ext>
          </c:extLst>
        </c:ser>
        <c:ser>
          <c:idx val="4"/>
          <c:order val="4"/>
          <c:tx>
            <c:strRef>
              <c:f>'Oregon IOU Comparison - Res.'!$F$5</c:f>
              <c:strCache>
                <c:ptCount val="1"/>
                <c:pt idx="0">
                  <c:v>CNG</c:v>
                </c:pt>
              </c:strCache>
            </c:strRef>
          </c:tx>
          <c:spPr>
            <a:ln w="28575" cap="rnd">
              <a:solidFill>
                <a:schemeClr val="accent5"/>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Res.'!$F$6:$F$43</c:f>
              <c:numCache>
                <c:formatCode>_(* #,##0_);_(* \(#,##0\);_(* "-"??_);_(@_)</c:formatCode>
                <c:ptCount val="38"/>
                <c:pt idx="0">
                  <c:v>5588</c:v>
                </c:pt>
                <c:pt idx="1">
                  <c:v>5867</c:v>
                </c:pt>
                <c:pt idx="2">
                  <c:v>5456</c:v>
                </c:pt>
                <c:pt idx="3">
                  <c:v>5569</c:v>
                </c:pt>
                <c:pt idx="4">
                  <c:v>5726</c:v>
                </c:pt>
                <c:pt idx="5">
                  <c:v>5548</c:v>
                </c:pt>
                <c:pt idx="6">
                  <c:v>5630</c:v>
                </c:pt>
                <c:pt idx="7">
                  <c:v>6103</c:v>
                </c:pt>
                <c:pt idx="8">
                  <c:v>5773</c:v>
                </c:pt>
                <c:pt idx="9">
                  <c:v>5743</c:v>
                </c:pt>
                <c:pt idx="10">
                  <c:v>6378</c:v>
                </c:pt>
                <c:pt idx="11">
                  <c:v>5414</c:v>
                </c:pt>
                <c:pt idx="12">
                  <c:v>5385</c:v>
                </c:pt>
                <c:pt idx="13">
                  <c:v>5804</c:v>
                </c:pt>
                <c:pt idx="14">
                  <c:v>5793</c:v>
                </c:pt>
                <c:pt idx="15">
                  <c:v>4937</c:v>
                </c:pt>
                <c:pt idx="16">
                  <c:v>5602</c:v>
                </c:pt>
                <c:pt idx="17">
                  <c:v>5583</c:v>
                </c:pt>
                <c:pt idx="18">
                  <c:v>5833</c:v>
                </c:pt>
                <c:pt idx="19">
                  <c:v>5094</c:v>
                </c:pt>
                <c:pt idx="20">
                  <c:v>4936</c:v>
                </c:pt>
                <c:pt idx="21">
                  <c:v>5293</c:v>
                </c:pt>
                <c:pt idx="22">
                  <c:v>4856</c:v>
                </c:pt>
                <c:pt idx="23">
                  <c:v>4999</c:v>
                </c:pt>
                <c:pt idx="24">
                  <c:v>4810</c:v>
                </c:pt>
                <c:pt idx="25">
                  <c:v>5445</c:v>
                </c:pt>
                <c:pt idx="26">
                  <c:v>4170</c:v>
                </c:pt>
                <c:pt idx="27">
                  <c:v>5231</c:v>
                </c:pt>
                <c:pt idx="28">
                  <c:v>5643</c:v>
                </c:pt>
                <c:pt idx="29">
                  <c:v>4828</c:v>
                </c:pt>
                <c:pt idx="30">
                  <c:v>5650</c:v>
                </c:pt>
                <c:pt idx="31">
                  <c:v>5692</c:v>
                </c:pt>
                <c:pt idx="32">
                  <c:v>5714</c:v>
                </c:pt>
                <c:pt idx="33">
                  <c:v>5890</c:v>
                </c:pt>
                <c:pt idx="34">
                  <c:v>3813</c:v>
                </c:pt>
                <c:pt idx="35">
                  <c:v>4121</c:v>
                </c:pt>
                <c:pt idx="36">
                  <c:v>5651</c:v>
                </c:pt>
                <c:pt idx="37">
                  <c:v>5884</c:v>
                </c:pt>
              </c:numCache>
            </c:numRef>
          </c:val>
          <c:smooth val="0"/>
          <c:extLst>
            <c:ext xmlns:c16="http://schemas.microsoft.com/office/drawing/2014/chart" uri="{C3380CC4-5D6E-409C-BE32-E72D297353CC}">
              <c16:uniqueId val="{00000004-1041-47BB-BE05-9326453FD67E}"/>
            </c:ext>
          </c:extLst>
        </c:ser>
        <c:ser>
          <c:idx val="5"/>
          <c:order val="5"/>
          <c:tx>
            <c:strRef>
              <c:f>'Oregon IOU Comparison - Res.'!$G$5</c:f>
              <c:strCache>
                <c:ptCount val="1"/>
                <c:pt idx="0">
                  <c:v>NWN</c:v>
                </c:pt>
              </c:strCache>
            </c:strRef>
          </c:tx>
          <c:spPr>
            <a:ln w="28575" cap="rnd">
              <a:solidFill>
                <a:schemeClr val="accent6"/>
              </a:solidFill>
              <a:round/>
            </a:ln>
            <a:effectLst/>
          </c:spPr>
          <c:marker>
            <c:symbol val="none"/>
          </c:marker>
          <c:cat>
            <c:numRef>
              <c:f>'Oregon IOU Comparison - Res.'!$A$6:$A$43</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Res.'!$G$6:$G$43</c:f>
              <c:numCache>
                <c:formatCode>_(* #,##0_);_(* \(#,##0\);_(* "-"??_);_(@_)</c:formatCode>
                <c:ptCount val="38"/>
                <c:pt idx="0">
                  <c:v>48916</c:v>
                </c:pt>
                <c:pt idx="1">
                  <c:v>69011</c:v>
                </c:pt>
                <c:pt idx="2">
                  <c:v>80181</c:v>
                </c:pt>
                <c:pt idx="3">
                  <c:v>88304</c:v>
                </c:pt>
                <c:pt idx="4">
                  <c:v>96776</c:v>
                </c:pt>
                <c:pt idx="5">
                  <c:v>82328</c:v>
                </c:pt>
                <c:pt idx="6">
                  <c:v>69143</c:v>
                </c:pt>
                <c:pt idx="7">
                  <c:v>60738</c:v>
                </c:pt>
                <c:pt idx="8">
                  <c:v>53990</c:v>
                </c:pt>
                <c:pt idx="9">
                  <c:v>54415</c:v>
                </c:pt>
                <c:pt idx="10">
                  <c:v>53440</c:v>
                </c:pt>
                <c:pt idx="11">
                  <c:v>52918</c:v>
                </c:pt>
                <c:pt idx="12">
                  <c:v>61603</c:v>
                </c:pt>
                <c:pt idx="13">
                  <c:v>79231</c:v>
                </c:pt>
                <c:pt idx="14">
                  <c:v>81792</c:v>
                </c:pt>
                <c:pt idx="15">
                  <c:v>91240</c:v>
                </c:pt>
                <c:pt idx="16">
                  <c:v>99013</c:v>
                </c:pt>
                <c:pt idx="17">
                  <c:v>87953</c:v>
                </c:pt>
                <c:pt idx="18">
                  <c:v>82120</c:v>
                </c:pt>
                <c:pt idx="19">
                  <c:v>61899</c:v>
                </c:pt>
                <c:pt idx="20">
                  <c:v>55772</c:v>
                </c:pt>
                <c:pt idx="21">
                  <c:v>52823</c:v>
                </c:pt>
                <c:pt idx="22">
                  <c:v>49241</c:v>
                </c:pt>
                <c:pt idx="23">
                  <c:v>53969</c:v>
                </c:pt>
                <c:pt idx="24">
                  <c:v>63453</c:v>
                </c:pt>
                <c:pt idx="25">
                  <c:v>80213</c:v>
                </c:pt>
                <c:pt idx="26">
                  <c:v>89001</c:v>
                </c:pt>
                <c:pt idx="27">
                  <c:v>92652</c:v>
                </c:pt>
                <c:pt idx="28">
                  <c:v>93054</c:v>
                </c:pt>
                <c:pt idx="29">
                  <c:v>88000</c:v>
                </c:pt>
                <c:pt idx="30">
                  <c:v>87138</c:v>
                </c:pt>
                <c:pt idx="31">
                  <c:v>70183</c:v>
                </c:pt>
                <c:pt idx="32">
                  <c:v>61409</c:v>
                </c:pt>
                <c:pt idx="33">
                  <c:v>56517</c:v>
                </c:pt>
                <c:pt idx="34">
                  <c:v>56414</c:v>
                </c:pt>
                <c:pt idx="35">
                  <c:v>59914</c:v>
                </c:pt>
                <c:pt idx="36">
                  <c:v>66229</c:v>
                </c:pt>
                <c:pt idx="37">
                  <c:v>79694</c:v>
                </c:pt>
              </c:numCache>
            </c:numRef>
          </c:val>
          <c:smooth val="0"/>
          <c:extLst>
            <c:ext xmlns:c16="http://schemas.microsoft.com/office/drawing/2014/chart" uri="{C3380CC4-5D6E-409C-BE32-E72D297353CC}">
              <c16:uniqueId val="{00000005-1041-47BB-BE05-9326453FD67E}"/>
            </c:ext>
          </c:extLst>
        </c:ser>
        <c:dLbls>
          <c:showLegendKey val="0"/>
          <c:showVal val="0"/>
          <c:showCatName val="0"/>
          <c:showSerName val="0"/>
          <c:showPercent val="0"/>
          <c:showBubbleSize val="0"/>
        </c:dLbls>
        <c:smooth val="0"/>
        <c:axId val="708514528"/>
        <c:axId val="708513696"/>
      </c:lineChart>
      <c:dateAx>
        <c:axId val="708514528"/>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08513696"/>
        <c:crosses val="autoZero"/>
        <c:auto val="1"/>
        <c:lblOffset val="100"/>
        <c:baseTimeUnit val="months"/>
      </c:dateAx>
      <c:valAx>
        <c:axId val="708513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0851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Residential</a:t>
            </a:r>
            <a:r>
              <a:rPr lang="en-US" baseline="0"/>
              <a:t> Arrears Balance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Res.'!$B$46</c:f>
              <c:strCache>
                <c:ptCount val="1"/>
                <c:pt idx="0">
                  <c:v>IPCO</c:v>
                </c:pt>
              </c:strCache>
            </c:strRef>
          </c:tx>
          <c:spPr>
            <a:ln w="28575" cap="rnd">
              <a:solidFill>
                <a:schemeClr val="accent1"/>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Res.'!$B$47:$B$84</c:f>
              <c:numCache>
                <c:formatCode>_("$"* #,##0_);_("$"* \(#,##0\);_("$"* "-"??_);_(@_)</c:formatCode>
                <c:ptCount val="38"/>
                <c:pt idx="0">
                  <c:v>337562.72999999986</c:v>
                </c:pt>
                <c:pt idx="1">
                  <c:v>337528.44000000006</c:v>
                </c:pt>
                <c:pt idx="2">
                  <c:v>330876.64999999991</c:v>
                </c:pt>
                <c:pt idx="3">
                  <c:v>433321.72999999992</c:v>
                </c:pt>
                <c:pt idx="4">
                  <c:v>427912.47</c:v>
                </c:pt>
                <c:pt idx="5">
                  <c:v>424350.81999999989</c:v>
                </c:pt>
                <c:pt idx="6">
                  <c:v>446373.22000000003</c:v>
                </c:pt>
                <c:pt idx="7">
                  <c:v>465386.07000000018</c:v>
                </c:pt>
                <c:pt idx="8">
                  <c:v>425623.22000000009</c:v>
                </c:pt>
                <c:pt idx="9">
                  <c:v>456099.21999999986</c:v>
                </c:pt>
                <c:pt idx="10">
                  <c:v>452357.42000000016</c:v>
                </c:pt>
                <c:pt idx="11">
                  <c:v>517918.66000000003</c:v>
                </c:pt>
                <c:pt idx="12">
                  <c:v>530895</c:v>
                </c:pt>
                <c:pt idx="13">
                  <c:v>581613.1</c:v>
                </c:pt>
                <c:pt idx="14">
                  <c:v>581298.85</c:v>
                </c:pt>
                <c:pt idx="15">
                  <c:v>607832.18999999994</c:v>
                </c:pt>
                <c:pt idx="16">
                  <c:v>629965.34999999951</c:v>
                </c:pt>
                <c:pt idx="17">
                  <c:v>550044.50000000047</c:v>
                </c:pt>
                <c:pt idx="18">
                  <c:v>530674.45000000007</c:v>
                </c:pt>
                <c:pt idx="19">
                  <c:v>457249.9200000001</c:v>
                </c:pt>
                <c:pt idx="20">
                  <c:v>511635.83000000007</c:v>
                </c:pt>
                <c:pt idx="21">
                  <c:v>443397.94999999995</c:v>
                </c:pt>
                <c:pt idx="22">
                  <c:v>423611.12999999989</c:v>
                </c:pt>
                <c:pt idx="23">
                  <c:v>452633.31999999977</c:v>
                </c:pt>
                <c:pt idx="24">
                  <c:v>491219.80999999994</c:v>
                </c:pt>
                <c:pt idx="25">
                  <c:v>517761.49</c:v>
                </c:pt>
                <c:pt idx="26">
                  <c:v>597727.05000000005</c:v>
                </c:pt>
                <c:pt idx="27">
                  <c:v>597468.01</c:v>
                </c:pt>
                <c:pt idx="28">
                  <c:v>656486.01</c:v>
                </c:pt>
                <c:pt idx="29">
                  <c:v>581232.37999999977</c:v>
                </c:pt>
                <c:pt idx="30">
                  <c:v>597597.49000000011</c:v>
                </c:pt>
                <c:pt idx="31">
                  <c:v>577914.37999999989</c:v>
                </c:pt>
                <c:pt idx="32">
                  <c:v>601634.88</c:v>
                </c:pt>
                <c:pt idx="33">
                  <c:v>637389.55999999994</c:v>
                </c:pt>
                <c:pt idx="34">
                  <c:v>599540.14999999991</c:v>
                </c:pt>
                <c:pt idx="35">
                  <c:v>551306.06999999995</c:v>
                </c:pt>
                <c:pt idx="36">
                  <c:v>633799.6</c:v>
                </c:pt>
                <c:pt idx="37">
                  <c:v>688923.92000000027</c:v>
                </c:pt>
              </c:numCache>
            </c:numRef>
          </c:val>
          <c:smooth val="0"/>
          <c:extLst>
            <c:ext xmlns:c16="http://schemas.microsoft.com/office/drawing/2014/chart" uri="{C3380CC4-5D6E-409C-BE32-E72D297353CC}">
              <c16:uniqueId val="{00000000-13A7-4597-92DD-A7F2E43E2142}"/>
            </c:ext>
          </c:extLst>
        </c:ser>
        <c:ser>
          <c:idx val="1"/>
          <c:order val="1"/>
          <c:tx>
            <c:strRef>
              <c:f>'Oregon IOU Comparison - Res.'!$C$46</c:f>
              <c:strCache>
                <c:ptCount val="1"/>
                <c:pt idx="0">
                  <c:v>PGE</c:v>
                </c:pt>
              </c:strCache>
            </c:strRef>
          </c:tx>
          <c:spPr>
            <a:ln w="28575" cap="rnd">
              <a:solidFill>
                <a:schemeClr val="accent2"/>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Res.'!$C$47:$C$84</c:f>
              <c:numCache>
                <c:formatCode>_("$"* #,##0_);_("$"* \(#,##0\);_("$"* "-"??_);_(@_)</c:formatCode>
                <c:ptCount val="38"/>
                <c:pt idx="0">
                  <c:v>11838957.170000002</c:v>
                </c:pt>
                <c:pt idx="1">
                  <c:v>11173217.199999999</c:v>
                </c:pt>
                <c:pt idx="2">
                  <c:v>13508473.300000001</c:v>
                </c:pt>
                <c:pt idx="3">
                  <c:v>17536868.509999998</c:v>
                </c:pt>
                <c:pt idx="4">
                  <c:v>22592714.280000001</c:v>
                </c:pt>
                <c:pt idx="5">
                  <c:v>23072727.280000001</c:v>
                </c:pt>
                <c:pt idx="6">
                  <c:v>24165486.27</c:v>
                </c:pt>
                <c:pt idx="7">
                  <c:v>24471510.390000001</c:v>
                </c:pt>
                <c:pt idx="8">
                  <c:v>26822587.190000001</c:v>
                </c:pt>
                <c:pt idx="9">
                  <c:v>27095085</c:v>
                </c:pt>
                <c:pt idx="10">
                  <c:v>28747201.5</c:v>
                </c:pt>
                <c:pt idx="11">
                  <c:v>32209037</c:v>
                </c:pt>
                <c:pt idx="12">
                  <c:v>34681355</c:v>
                </c:pt>
                <c:pt idx="13">
                  <c:v>38511898</c:v>
                </c:pt>
                <c:pt idx="14">
                  <c:v>37677557.839999996</c:v>
                </c:pt>
                <c:pt idx="15">
                  <c:v>36275089.640000015</c:v>
                </c:pt>
                <c:pt idx="16">
                  <c:v>36377956.910000011</c:v>
                </c:pt>
                <c:pt idx="17">
                  <c:v>35612399.200000003</c:v>
                </c:pt>
                <c:pt idx="18">
                  <c:v>33467570.079999998</c:v>
                </c:pt>
                <c:pt idx="19">
                  <c:v>27581472.269999988</c:v>
                </c:pt>
                <c:pt idx="20">
                  <c:v>26055224.829999998</c:v>
                </c:pt>
                <c:pt idx="21">
                  <c:v>20619563.589999996</c:v>
                </c:pt>
                <c:pt idx="22">
                  <c:v>18407242.550000001</c:v>
                </c:pt>
                <c:pt idx="23">
                  <c:v>17168059.350000001</c:v>
                </c:pt>
                <c:pt idx="24">
                  <c:v>18595151.360000007</c:v>
                </c:pt>
                <c:pt idx="25">
                  <c:v>19180906.680000003</c:v>
                </c:pt>
                <c:pt idx="26">
                  <c:v>13907141</c:v>
                </c:pt>
                <c:pt idx="27">
                  <c:v>13029195.380000003</c:v>
                </c:pt>
                <c:pt idx="28">
                  <c:v>11194827.510000004</c:v>
                </c:pt>
                <c:pt idx="29">
                  <c:v>11634290.799999999</c:v>
                </c:pt>
                <c:pt idx="30">
                  <c:v>10583376.489999998</c:v>
                </c:pt>
                <c:pt idx="31">
                  <c:v>9785533.660000002</c:v>
                </c:pt>
                <c:pt idx="32">
                  <c:v>10681257.119999999</c:v>
                </c:pt>
                <c:pt idx="33">
                  <c:v>10409210.889999997</c:v>
                </c:pt>
                <c:pt idx="34">
                  <c:v>10424738.740000002</c:v>
                </c:pt>
                <c:pt idx="35">
                  <c:v>11432255.610000003</c:v>
                </c:pt>
                <c:pt idx="36">
                  <c:v>13056028.259999998</c:v>
                </c:pt>
                <c:pt idx="37">
                  <c:v>12874335.659999998</c:v>
                </c:pt>
              </c:numCache>
            </c:numRef>
          </c:val>
          <c:smooth val="0"/>
          <c:extLst>
            <c:ext xmlns:c16="http://schemas.microsoft.com/office/drawing/2014/chart" uri="{C3380CC4-5D6E-409C-BE32-E72D297353CC}">
              <c16:uniqueId val="{00000001-13A7-4597-92DD-A7F2E43E2142}"/>
            </c:ext>
          </c:extLst>
        </c:ser>
        <c:ser>
          <c:idx val="2"/>
          <c:order val="2"/>
          <c:tx>
            <c:strRef>
              <c:f>'Oregon IOU Comparison - Res.'!$D$46</c:f>
              <c:strCache>
                <c:ptCount val="1"/>
                <c:pt idx="0">
                  <c:v>PAC</c:v>
                </c:pt>
              </c:strCache>
            </c:strRef>
          </c:tx>
          <c:spPr>
            <a:ln w="28575" cap="rnd">
              <a:solidFill>
                <a:schemeClr val="accent3"/>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Res.'!$D$47:$D$84</c:f>
              <c:numCache>
                <c:formatCode>_("$"* #,##0_);_("$"* \(#,##0\);_("$"* "-"??_);_(@_)</c:formatCode>
                <c:ptCount val="38"/>
                <c:pt idx="0">
                  <c:v>11909155.260000002</c:v>
                </c:pt>
                <c:pt idx="1">
                  <c:v>12881355.559999999</c:v>
                </c:pt>
                <c:pt idx="2">
                  <c:v>15636274.690000001</c:v>
                </c:pt>
                <c:pt idx="3">
                  <c:v>18445582.5</c:v>
                </c:pt>
                <c:pt idx="4">
                  <c:v>21482166.420000002</c:v>
                </c:pt>
                <c:pt idx="5">
                  <c:v>20287608.48</c:v>
                </c:pt>
                <c:pt idx="6">
                  <c:v>20808049.91</c:v>
                </c:pt>
                <c:pt idx="7">
                  <c:v>21966058.780000001</c:v>
                </c:pt>
                <c:pt idx="8">
                  <c:v>24145553.769999996</c:v>
                </c:pt>
                <c:pt idx="9">
                  <c:v>24940097.93</c:v>
                </c:pt>
                <c:pt idx="10">
                  <c:v>25432194.259999998</c:v>
                </c:pt>
                <c:pt idx="11">
                  <c:v>28780009.020000003</c:v>
                </c:pt>
                <c:pt idx="12">
                  <c:v>28327691</c:v>
                </c:pt>
                <c:pt idx="13">
                  <c:v>34540331</c:v>
                </c:pt>
                <c:pt idx="14">
                  <c:v>35726549</c:v>
                </c:pt>
                <c:pt idx="15">
                  <c:v>36711900</c:v>
                </c:pt>
                <c:pt idx="16">
                  <c:v>36885597</c:v>
                </c:pt>
                <c:pt idx="17">
                  <c:v>35390227</c:v>
                </c:pt>
                <c:pt idx="18">
                  <c:v>35850171</c:v>
                </c:pt>
                <c:pt idx="19">
                  <c:v>35390227</c:v>
                </c:pt>
                <c:pt idx="20">
                  <c:v>35797544</c:v>
                </c:pt>
                <c:pt idx="21">
                  <c:v>33745172</c:v>
                </c:pt>
                <c:pt idx="22">
                  <c:v>32211434</c:v>
                </c:pt>
                <c:pt idx="23">
                  <c:v>30909094</c:v>
                </c:pt>
                <c:pt idx="24">
                  <c:v>30705509</c:v>
                </c:pt>
                <c:pt idx="25">
                  <c:v>31870000</c:v>
                </c:pt>
                <c:pt idx="26">
                  <c:v>35237279</c:v>
                </c:pt>
                <c:pt idx="27">
                  <c:v>36010891</c:v>
                </c:pt>
                <c:pt idx="28">
                  <c:v>35039986</c:v>
                </c:pt>
                <c:pt idx="29">
                  <c:v>34234027</c:v>
                </c:pt>
                <c:pt idx="30">
                  <c:v>33172591</c:v>
                </c:pt>
                <c:pt idx="31">
                  <c:v>31568894</c:v>
                </c:pt>
                <c:pt idx="32">
                  <c:v>33172591</c:v>
                </c:pt>
                <c:pt idx="33">
                  <c:v>31734883</c:v>
                </c:pt>
                <c:pt idx="34">
                  <c:v>28241545</c:v>
                </c:pt>
                <c:pt idx="35">
                  <c:v>28611893</c:v>
                </c:pt>
                <c:pt idx="36">
                  <c:v>29027200</c:v>
                </c:pt>
                <c:pt idx="37">
                  <c:v>28367763</c:v>
                </c:pt>
              </c:numCache>
            </c:numRef>
          </c:val>
          <c:smooth val="0"/>
          <c:extLst>
            <c:ext xmlns:c16="http://schemas.microsoft.com/office/drawing/2014/chart" uri="{C3380CC4-5D6E-409C-BE32-E72D297353CC}">
              <c16:uniqueId val="{00000002-13A7-4597-92DD-A7F2E43E2142}"/>
            </c:ext>
          </c:extLst>
        </c:ser>
        <c:ser>
          <c:idx val="3"/>
          <c:order val="3"/>
          <c:tx>
            <c:strRef>
              <c:f>'Oregon IOU Comparison - Res.'!$E$46</c:f>
              <c:strCache>
                <c:ptCount val="1"/>
                <c:pt idx="0">
                  <c:v>Avista</c:v>
                </c:pt>
              </c:strCache>
            </c:strRef>
          </c:tx>
          <c:spPr>
            <a:ln w="28575" cap="rnd">
              <a:solidFill>
                <a:schemeClr val="accent4"/>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Res.'!$E$47:$E$84</c:f>
              <c:numCache>
                <c:formatCode>_("$"* #,##0_);_("$"* \(#,##0\);_("$"* "-"??_);_(@_)</c:formatCode>
                <c:ptCount val="38"/>
                <c:pt idx="0">
                  <c:v>879848.87</c:v>
                </c:pt>
                <c:pt idx="1">
                  <c:v>1038142.59</c:v>
                </c:pt>
                <c:pt idx="2">
                  <c:v>1207571.92</c:v>
                </c:pt>
                <c:pt idx="3">
                  <c:v>1353697.84</c:v>
                </c:pt>
                <c:pt idx="4">
                  <c:v>1473488.3099999998</c:v>
                </c:pt>
                <c:pt idx="5">
                  <c:v>1306194.4300000002</c:v>
                </c:pt>
                <c:pt idx="6">
                  <c:v>1276723.4599999997</c:v>
                </c:pt>
                <c:pt idx="7">
                  <c:v>1261705.1100000001</c:v>
                </c:pt>
                <c:pt idx="8">
                  <c:v>1205972.31</c:v>
                </c:pt>
                <c:pt idx="9">
                  <c:v>1193799.1800000002</c:v>
                </c:pt>
                <c:pt idx="10">
                  <c:v>1265923.3299999998</c:v>
                </c:pt>
                <c:pt idx="11">
                  <c:v>1420491.33</c:v>
                </c:pt>
                <c:pt idx="12">
                  <c:v>1909801</c:v>
                </c:pt>
                <c:pt idx="13">
                  <c:v>2178875.2400000002</c:v>
                </c:pt>
                <c:pt idx="14">
                  <c:v>2162970.86</c:v>
                </c:pt>
                <c:pt idx="15">
                  <c:v>1884001.8500000003</c:v>
                </c:pt>
                <c:pt idx="16">
                  <c:v>1960677.2799999996</c:v>
                </c:pt>
                <c:pt idx="17">
                  <c:v>1845402.1300000001</c:v>
                </c:pt>
                <c:pt idx="18">
                  <c:v>1794459.0499999996</c:v>
                </c:pt>
                <c:pt idx="19">
                  <c:v>1417441.0000000005</c:v>
                </c:pt>
                <c:pt idx="20">
                  <c:v>1252224.98</c:v>
                </c:pt>
                <c:pt idx="21">
                  <c:v>1155322.5899999999</c:v>
                </c:pt>
                <c:pt idx="22">
                  <c:v>1155251.8599999996</c:v>
                </c:pt>
                <c:pt idx="23">
                  <c:v>1219719.3900000001</c:v>
                </c:pt>
                <c:pt idx="24">
                  <c:v>1583608.0899999999</c:v>
                </c:pt>
                <c:pt idx="25">
                  <c:v>1841371.8199999998</c:v>
                </c:pt>
                <c:pt idx="26">
                  <c:v>1801378.36</c:v>
                </c:pt>
                <c:pt idx="27">
                  <c:v>1802964.6400000001</c:v>
                </c:pt>
                <c:pt idx="28">
                  <c:v>1700730.9400000002</c:v>
                </c:pt>
                <c:pt idx="29">
                  <c:v>1631602.95</c:v>
                </c:pt>
                <c:pt idx="30">
                  <c:v>1533886.51</c:v>
                </c:pt>
                <c:pt idx="31">
                  <c:v>1358627.9300000002</c:v>
                </c:pt>
                <c:pt idx="32">
                  <c:v>1197207.3600000001</c:v>
                </c:pt>
                <c:pt idx="33">
                  <c:v>1090820.67</c:v>
                </c:pt>
                <c:pt idx="34">
                  <c:v>1018852.4700000001</c:v>
                </c:pt>
                <c:pt idx="35">
                  <c:v>1379117.5899999996</c:v>
                </c:pt>
                <c:pt idx="36">
                  <c:v>1981111.5300000005</c:v>
                </c:pt>
                <c:pt idx="37">
                  <c:v>1984914.1299999997</c:v>
                </c:pt>
              </c:numCache>
            </c:numRef>
          </c:val>
          <c:smooth val="0"/>
          <c:extLst>
            <c:ext xmlns:c16="http://schemas.microsoft.com/office/drawing/2014/chart" uri="{C3380CC4-5D6E-409C-BE32-E72D297353CC}">
              <c16:uniqueId val="{00000003-13A7-4597-92DD-A7F2E43E2142}"/>
            </c:ext>
          </c:extLst>
        </c:ser>
        <c:ser>
          <c:idx val="4"/>
          <c:order val="4"/>
          <c:tx>
            <c:strRef>
              <c:f>'Oregon IOU Comparison - Res.'!$F$46</c:f>
              <c:strCache>
                <c:ptCount val="1"/>
                <c:pt idx="0">
                  <c:v>CNG</c:v>
                </c:pt>
              </c:strCache>
            </c:strRef>
          </c:tx>
          <c:spPr>
            <a:ln w="28575" cap="rnd">
              <a:solidFill>
                <a:schemeClr val="accent5"/>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Res.'!$F$47:$F$84</c:f>
              <c:numCache>
                <c:formatCode>_("$"* #,##0_);_("$"* \(#,##0\);_("$"* "-"??_);_(@_)</c:formatCode>
                <c:ptCount val="38"/>
                <c:pt idx="0">
                  <c:v>565904.39999999967</c:v>
                </c:pt>
                <c:pt idx="1">
                  <c:v>683866.14999999991</c:v>
                </c:pt>
                <c:pt idx="2">
                  <c:v>639465.18999999971</c:v>
                </c:pt>
                <c:pt idx="3">
                  <c:v>728994.93999999971</c:v>
                </c:pt>
                <c:pt idx="4">
                  <c:v>747347.58999999985</c:v>
                </c:pt>
                <c:pt idx="5">
                  <c:v>660250.46999999974</c:v>
                </c:pt>
                <c:pt idx="6">
                  <c:v>607787.64999999991</c:v>
                </c:pt>
                <c:pt idx="7">
                  <c:v>581915.13999999978</c:v>
                </c:pt>
                <c:pt idx="8">
                  <c:v>535111.43999999948</c:v>
                </c:pt>
                <c:pt idx="9">
                  <c:v>514156.25999999966</c:v>
                </c:pt>
                <c:pt idx="10">
                  <c:v>547960.08000000031</c:v>
                </c:pt>
                <c:pt idx="11">
                  <c:v>628119.8199999996</c:v>
                </c:pt>
                <c:pt idx="12">
                  <c:v>828421.32999999914</c:v>
                </c:pt>
                <c:pt idx="13">
                  <c:v>987755.8900000006</c:v>
                </c:pt>
                <c:pt idx="14">
                  <c:v>1045589.4</c:v>
                </c:pt>
                <c:pt idx="15">
                  <c:v>940667.18000000087</c:v>
                </c:pt>
                <c:pt idx="16">
                  <c:v>958391.60999999987</c:v>
                </c:pt>
                <c:pt idx="17">
                  <c:v>819691.9300000011</c:v>
                </c:pt>
                <c:pt idx="18">
                  <c:v>760861.92000000144</c:v>
                </c:pt>
                <c:pt idx="19">
                  <c:v>528603.55000000063</c:v>
                </c:pt>
                <c:pt idx="20">
                  <c:v>359737.34000000008</c:v>
                </c:pt>
                <c:pt idx="21">
                  <c:v>321752.54999999964</c:v>
                </c:pt>
                <c:pt idx="22">
                  <c:v>326552.21999999945</c:v>
                </c:pt>
                <c:pt idx="23">
                  <c:v>365996.71999999986</c:v>
                </c:pt>
                <c:pt idx="24">
                  <c:v>446847.41999999958</c:v>
                </c:pt>
                <c:pt idx="25">
                  <c:v>634035.56000000006</c:v>
                </c:pt>
                <c:pt idx="26">
                  <c:v>483489.16000000015</c:v>
                </c:pt>
                <c:pt idx="27">
                  <c:v>601124.0700000003</c:v>
                </c:pt>
                <c:pt idx="28">
                  <c:v>607414.0499999997</c:v>
                </c:pt>
                <c:pt idx="29">
                  <c:v>484712.22999999981</c:v>
                </c:pt>
                <c:pt idx="30">
                  <c:v>456791.49000000057</c:v>
                </c:pt>
                <c:pt idx="31">
                  <c:v>359482.64999999956</c:v>
                </c:pt>
                <c:pt idx="32">
                  <c:v>307660.78000000003</c:v>
                </c:pt>
                <c:pt idx="33">
                  <c:v>268587.52999999985</c:v>
                </c:pt>
                <c:pt idx="34">
                  <c:v>181876.85000000003</c:v>
                </c:pt>
                <c:pt idx="35">
                  <c:v>393091.56999999995</c:v>
                </c:pt>
                <c:pt idx="36">
                  <c:v>831741.41999999993</c:v>
                </c:pt>
                <c:pt idx="37">
                  <c:v>986529.2200000002</c:v>
                </c:pt>
              </c:numCache>
            </c:numRef>
          </c:val>
          <c:smooth val="0"/>
          <c:extLst>
            <c:ext xmlns:c16="http://schemas.microsoft.com/office/drawing/2014/chart" uri="{C3380CC4-5D6E-409C-BE32-E72D297353CC}">
              <c16:uniqueId val="{00000004-13A7-4597-92DD-A7F2E43E2142}"/>
            </c:ext>
          </c:extLst>
        </c:ser>
        <c:ser>
          <c:idx val="5"/>
          <c:order val="5"/>
          <c:tx>
            <c:strRef>
              <c:f>'Oregon IOU Comparison - Res.'!$G$46</c:f>
              <c:strCache>
                <c:ptCount val="1"/>
                <c:pt idx="0">
                  <c:v>NWN</c:v>
                </c:pt>
              </c:strCache>
            </c:strRef>
          </c:tx>
          <c:spPr>
            <a:ln w="28575" cap="rnd">
              <a:solidFill>
                <a:schemeClr val="accent6"/>
              </a:solidFill>
              <a:round/>
            </a:ln>
            <a:effectLst/>
          </c:spPr>
          <c:marker>
            <c:symbol val="none"/>
          </c:marker>
          <c:cat>
            <c:numRef>
              <c:f>'Oregon IOU Comparison - Res.'!$A$47:$A$84</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Res.'!$G$47:$G$84</c:f>
              <c:numCache>
                <c:formatCode>_("$"* #,##0_);_("$"* \(#,##0\);_("$"* "-"??_);_(@_)</c:formatCode>
                <c:ptCount val="38"/>
                <c:pt idx="0">
                  <c:v>4357978.6899999995</c:v>
                </c:pt>
                <c:pt idx="1">
                  <c:v>6813583.2699999996</c:v>
                </c:pt>
                <c:pt idx="2">
                  <c:v>8187649.7399999937</c:v>
                </c:pt>
                <c:pt idx="3">
                  <c:v>10279486.32</c:v>
                </c:pt>
                <c:pt idx="4">
                  <c:v>11531594.110000003</c:v>
                </c:pt>
                <c:pt idx="5">
                  <c:v>9339612.070000004</c:v>
                </c:pt>
                <c:pt idx="6">
                  <c:v>6608760.6199999982</c:v>
                </c:pt>
                <c:pt idx="7">
                  <c:v>5926629.5600000005</c:v>
                </c:pt>
                <c:pt idx="8">
                  <c:v>5334006.0299999993</c:v>
                </c:pt>
                <c:pt idx="9">
                  <c:v>5325904</c:v>
                </c:pt>
                <c:pt idx="10">
                  <c:v>5621064</c:v>
                </c:pt>
                <c:pt idx="11">
                  <c:v>7427963</c:v>
                </c:pt>
                <c:pt idx="12">
                  <c:v>10041887</c:v>
                </c:pt>
                <c:pt idx="13">
                  <c:v>13405716</c:v>
                </c:pt>
                <c:pt idx="14">
                  <c:v>14521239</c:v>
                </c:pt>
                <c:pt idx="15">
                  <c:v>16387073</c:v>
                </c:pt>
                <c:pt idx="16">
                  <c:v>17207644.059999995</c:v>
                </c:pt>
                <c:pt idx="17">
                  <c:v>14802084.509999994</c:v>
                </c:pt>
                <c:pt idx="18">
                  <c:v>12247686</c:v>
                </c:pt>
                <c:pt idx="19">
                  <c:v>8880309.4000000022</c:v>
                </c:pt>
                <c:pt idx="20">
                  <c:v>7335413</c:v>
                </c:pt>
                <c:pt idx="21">
                  <c:v>5412194.4700000007</c:v>
                </c:pt>
                <c:pt idx="22">
                  <c:v>4941875.4300000016</c:v>
                </c:pt>
                <c:pt idx="23">
                  <c:v>6217029.7799999984</c:v>
                </c:pt>
                <c:pt idx="24">
                  <c:v>8100845.4000000004</c:v>
                </c:pt>
                <c:pt idx="25">
                  <c:v>10527357.809999999</c:v>
                </c:pt>
                <c:pt idx="26">
                  <c:v>11264359.829999998</c:v>
                </c:pt>
                <c:pt idx="27">
                  <c:v>11696432.5</c:v>
                </c:pt>
                <c:pt idx="28">
                  <c:v>11025304</c:v>
                </c:pt>
                <c:pt idx="29">
                  <c:v>9060440.8599999975</c:v>
                </c:pt>
                <c:pt idx="30">
                  <c:v>7679758.1400000006</c:v>
                </c:pt>
                <c:pt idx="31">
                  <c:v>5750825.8500000034</c:v>
                </c:pt>
                <c:pt idx="32">
                  <c:v>5092797.6700000018</c:v>
                </c:pt>
                <c:pt idx="33">
                  <c:v>4586231.8900000006</c:v>
                </c:pt>
                <c:pt idx="34">
                  <c:v>4624041.620000001</c:v>
                </c:pt>
                <c:pt idx="35">
                  <c:v>7645882.0499999989</c:v>
                </c:pt>
                <c:pt idx="36">
                  <c:v>9721066.2799999993</c:v>
                </c:pt>
                <c:pt idx="37">
                  <c:v>12910460.729999995</c:v>
                </c:pt>
              </c:numCache>
            </c:numRef>
          </c:val>
          <c:smooth val="0"/>
          <c:extLst>
            <c:ext xmlns:c16="http://schemas.microsoft.com/office/drawing/2014/chart" uri="{C3380CC4-5D6E-409C-BE32-E72D297353CC}">
              <c16:uniqueId val="{00000005-13A7-4597-92DD-A7F2E43E2142}"/>
            </c:ext>
          </c:extLst>
        </c:ser>
        <c:dLbls>
          <c:showLegendKey val="0"/>
          <c:showVal val="0"/>
          <c:showCatName val="0"/>
          <c:showSerName val="0"/>
          <c:showPercent val="0"/>
          <c:showBubbleSize val="0"/>
        </c:dLbls>
        <c:smooth val="0"/>
        <c:axId val="592866368"/>
        <c:axId val="592861376"/>
      </c:lineChart>
      <c:dateAx>
        <c:axId val="592866368"/>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92861376"/>
        <c:crosses val="autoZero"/>
        <c:auto val="1"/>
        <c:lblOffset val="100"/>
        <c:baseTimeUnit val="months"/>
      </c:dateAx>
      <c:valAx>
        <c:axId val="592861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92866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Average</a:t>
            </a:r>
            <a:r>
              <a:rPr lang="en-US" baseline="0"/>
              <a:t> Residential Arrears Balance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'Oregon IOU Comparison - Res.'!$B$87</c:f>
              <c:strCache>
                <c:ptCount val="1"/>
                <c:pt idx="0">
                  <c:v>IPCO</c:v>
                </c:pt>
              </c:strCache>
            </c:strRef>
          </c:tx>
          <c:spPr>
            <a:ln w="28575" cap="rnd">
              <a:solidFill>
                <a:schemeClr val="accent1"/>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Res.'!$B$88:$B$125</c:f>
              <c:numCache>
                <c:formatCode>_("$"* #,##0_);_("$"* \(#,##0\);_("$"* "-"??_);_(@_)</c:formatCode>
                <c:ptCount val="38"/>
                <c:pt idx="0">
                  <c:v>206.08225274725265</c:v>
                </c:pt>
                <c:pt idx="1">
                  <c:v>251.13723214285719</c:v>
                </c:pt>
                <c:pt idx="2">
                  <c:v>252.96379969418953</c:v>
                </c:pt>
                <c:pt idx="3">
                  <c:v>273.38910410094633</c:v>
                </c:pt>
                <c:pt idx="4">
                  <c:v>276.60793148028438</c:v>
                </c:pt>
                <c:pt idx="5">
                  <c:v>284.22693904889479</c:v>
                </c:pt>
                <c:pt idx="6">
                  <c:v>264.12616568047338</c:v>
                </c:pt>
                <c:pt idx="7">
                  <c:v>275.05086879432633</c:v>
                </c:pt>
                <c:pt idx="8">
                  <c:v>303.58289586305284</c:v>
                </c:pt>
                <c:pt idx="9">
                  <c:v>294.06784010315914</c:v>
                </c:pt>
                <c:pt idx="10">
                  <c:v>277.34973635806261</c:v>
                </c:pt>
                <c:pt idx="11">
                  <c:v>290.31315022421529</c:v>
                </c:pt>
                <c:pt idx="12">
                  <c:v>346.31115459882585</c:v>
                </c:pt>
                <c:pt idx="13">
                  <c:v>391.65865319865316</c:v>
                </c:pt>
                <c:pt idx="14">
                  <c:v>420.92603186097028</c:v>
                </c:pt>
                <c:pt idx="15">
                  <c:v>455.30501123595502</c:v>
                </c:pt>
                <c:pt idx="16">
                  <c:v>449.33334522111232</c:v>
                </c:pt>
                <c:pt idx="17">
                  <c:v>464.17257383966285</c:v>
                </c:pt>
                <c:pt idx="18">
                  <c:v>380.68468436154956</c:v>
                </c:pt>
                <c:pt idx="19">
                  <c:v>401.80133567662574</c:v>
                </c:pt>
                <c:pt idx="20">
                  <c:v>349.23947440273042</c:v>
                </c:pt>
                <c:pt idx="21">
                  <c:v>360.48613821138207</c:v>
                </c:pt>
                <c:pt idx="22">
                  <c:v>342.1737722132471</c:v>
                </c:pt>
                <c:pt idx="23">
                  <c:v>324.70109038737428</c:v>
                </c:pt>
                <c:pt idx="24">
                  <c:v>343.99146358543413</c:v>
                </c:pt>
                <c:pt idx="25">
                  <c:v>388.70982732732733</c:v>
                </c:pt>
                <c:pt idx="26">
                  <c:v>424.22075940383252</c:v>
                </c:pt>
                <c:pt idx="27">
                  <c:v>453.6583219438117</c:v>
                </c:pt>
                <c:pt idx="28">
                  <c:v>444.472586323629</c:v>
                </c:pt>
                <c:pt idx="29">
                  <c:v>450.91728471683456</c:v>
                </c:pt>
                <c:pt idx="30">
                  <c:v>417.02546406140971</c:v>
                </c:pt>
                <c:pt idx="31">
                  <c:v>453.2661803921568</c:v>
                </c:pt>
                <c:pt idx="32">
                  <c:v>454.40700906344409</c:v>
                </c:pt>
                <c:pt idx="33">
                  <c:v>434.18907356948228</c:v>
                </c:pt>
                <c:pt idx="34">
                  <c:v>433.82065846599124</c:v>
                </c:pt>
                <c:pt idx="35">
                  <c:v>380.99935729094676</c:v>
                </c:pt>
                <c:pt idx="36">
                  <c:v>421.97043941411448</c:v>
                </c:pt>
                <c:pt idx="37">
                  <c:v>480.75639916259615</c:v>
                </c:pt>
              </c:numCache>
            </c:numRef>
          </c:val>
          <c:smooth val="0"/>
          <c:extLst>
            <c:ext xmlns:c16="http://schemas.microsoft.com/office/drawing/2014/chart" uri="{C3380CC4-5D6E-409C-BE32-E72D297353CC}">
              <c16:uniqueId val="{00000000-9E68-49E3-BFC4-F0C3811C2AA9}"/>
            </c:ext>
          </c:extLst>
        </c:ser>
        <c:ser>
          <c:idx val="1"/>
          <c:order val="1"/>
          <c:tx>
            <c:strRef>
              <c:f>'Oregon IOU Comparison - Res.'!$C$87</c:f>
              <c:strCache>
                <c:ptCount val="1"/>
                <c:pt idx="0">
                  <c:v>PGE</c:v>
                </c:pt>
              </c:strCache>
            </c:strRef>
          </c:tx>
          <c:spPr>
            <a:ln w="28575" cap="rnd">
              <a:solidFill>
                <a:schemeClr val="accent2"/>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Res.'!$C$88:$C$125</c:f>
              <c:numCache>
                <c:formatCode>_("$"* #,##0_);_("$"* \(#,##0\);_("$"* "-"??_);_(@_)</c:formatCode>
                <c:ptCount val="38"/>
                <c:pt idx="0">
                  <c:v>153.15994165437658</c:v>
                </c:pt>
                <c:pt idx="1">
                  <c:v>151.99174556534987</c:v>
                </c:pt>
                <c:pt idx="2">
                  <c:v>165.74813865030677</c:v>
                </c:pt>
                <c:pt idx="3">
                  <c:v>205.8873699472862</c:v>
                </c:pt>
                <c:pt idx="4">
                  <c:v>256.10966706342458</c:v>
                </c:pt>
                <c:pt idx="5">
                  <c:v>266.68123719919555</c:v>
                </c:pt>
                <c:pt idx="6">
                  <c:v>280.55036535246586</c:v>
                </c:pt>
                <c:pt idx="7">
                  <c:v>288.65742347570688</c:v>
                </c:pt>
                <c:pt idx="8">
                  <c:v>301.67567021324459</c:v>
                </c:pt>
                <c:pt idx="9">
                  <c:v>317.57759206732459</c:v>
                </c:pt>
                <c:pt idx="10">
                  <c:v>311.53160050716866</c:v>
                </c:pt>
                <c:pt idx="11">
                  <c:v>339.65745349474838</c:v>
                </c:pt>
                <c:pt idx="12">
                  <c:v>412.9322641329714</c:v>
                </c:pt>
                <c:pt idx="13">
                  <c:v>441.99995409211419</c:v>
                </c:pt>
                <c:pt idx="14">
                  <c:v>490.4463225856839</c:v>
                </c:pt>
                <c:pt idx="15">
                  <c:v>484.22310435966597</c:v>
                </c:pt>
                <c:pt idx="16">
                  <c:v>461.76639895912683</c:v>
                </c:pt>
                <c:pt idx="17">
                  <c:v>443.0064089167538</c:v>
                </c:pt>
                <c:pt idx="18">
                  <c:v>413.2972335354483</c:v>
                </c:pt>
                <c:pt idx="19">
                  <c:v>370.72867913115931</c:v>
                </c:pt>
                <c:pt idx="20">
                  <c:v>331.00290703287766</c:v>
                </c:pt>
                <c:pt idx="21">
                  <c:v>274.9641764235231</c:v>
                </c:pt>
                <c:pt idx="22">
                  <c:v>237.80123698421312</c:v>
                </c:pt>
                <c:pt idx="23">
                  <c:v>224.45721952750142</c:v>
                </c:pt>
                <c:pt idx="24">
                  <c:v>240.91976782752911</c:v>
                </c:pt>
                <c:pt idx="25">
                  <c:v>254.8957698338871</c:v>
                </c:pt>
                <c:pt idx="26">
                  <c:v>225.13300309196575</c:v>
                </c:pt>
                <c:pt idx="27">
                  <c:v>197.14321954909974</c:v>
                </c:pt>
                <c:pt idx="28">
                  <c:v>169.56464624892084</c:v>
                </c:pt>
                <c:pt idx="29">
                  <c:v>160.92356252679917</c:v>
                </c:pt>
                <c:pt idx="30">
                  <c:v>149.41518649762816</c:v>
                </c:pt>
                <c:pt idx="31">
                  <c:v>144.49563893564871</c:v>
                </c:pt>
                <c:pt idx="32">
                  <c:v>151.02519787910921</c:v>
                </c:pt>
                <c:pt idx="33">
                  <c:v>144.39789268522753</c:v>
                </c:pt>
                <c:pt idx="34">
                  <c:v>135.28782625622927</c:v>
                </c:pt>
                <c:pt idx="35">
                  <c:v>150.88102956315169</c:v>
                </c:pt>
                <c:pt idx="36">
                  <c:v>178.05698274803953</c:v>
                </c:pt>
                <c:pt idx="37">
                  <c:v>186.46296849880511</c:v>
                </c:pt>
              </c:numCache>
            </c:numRef>
          </c:val>
          <c:smooth val="0"/>
          <c:extLst>
            <c:ext xmlns:c16="http://schemas.microsoft.com/office/drawing/2014/chart" uri="{C3380CC4-5D6E-409C-BE32-E72D297353CC}">
              <c16:uniqueId val="{00000001-9E68-49E3-BFC4-F0C3811C2AA9}"/>
            </c:ext>
          </c:extLst>
        </c:ser>
        <c:ser>
          <c:idx val="2"/>
          <c:order val="2"/>
          <c:tx>
            <c:strRef>
              <c:f>'Oregon IOU Comparison - Res.'!$D$87</c:f>
              <c:strCache>
                <c:ptCount val="1"/>
                <c:pt idx="0">
                  <c:v>PAC</c:v>
                </c:pt>
              </c:strCache>
            </c:strRef>
          </c:tx>
          <c:spPr>
            <a:ln w="28575" cap="rnd">
              <a:solidFill>
                <a:schemeClr val="accent3"/>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Res.'!$D$88:$D$125</c:f>
              <c:numCache>
                <c:formatCode>_("$"* #,##0_);_("$"* \(#,##0\);_("$"* "-"??_);_(@_)</c:formatCode>
                <c:ptCount val="38"/>
                <c:pt idx="0">
                  <c:v>179.03119753457608</c:v>
                </c:pt>
                <c:pt idx="1">
                  <c:v>190.24302998080046</c:v>
                </c:pt>
                <c:pt idx="2">
                  <c:v>203.10806897447557</c:v>
                </c:pt>
                <c:pt idx="3">
                  <c:v>231.60331102545106</c:v>
                </c:pt>
                <c:pt idx="4">
                  <c:v>224.23505166906747</c:v>
                </c:pt>
                <c:pt idx="5">
                  <c:v>239.58818191480569</c:v>
                </c:pt>
                <c:pt idx="6">
                  <c:v>263.21644858512644</c:v>
                </c:pt>
                <c:pt idx="7">
                  <c:v>272.97202410836337</c:v>
                </c:pt>
                <c:pt idx="8">
                  <c:v>285.01426832867071</c:v>
                </c:pt>
                <c:pt idx="9">
                  <c:v>301.04893450340398</c:v>
                </c:pt>
                <c:pt idx="10">
                  <c:v>312.2967024411808</c:v>
                </c:pt>
                <c:pt idx="11">
                  <c:v>348.60351534678654</c:v>
                </c:pt>
                <c:pt idx="12">
                  <c:v>367.12922498703989</c:v>
                </c:pt>
                <c:pt idx="13">
                  <c:v>402.54450206864402</c:v>
                </c:pt>
                <c:pt idx="14">
                  <c:v>419.12891834819334</c:v>
                </c:pt>
                <c:pt idx="15">
                  <c:v>420.81016953038136</c:v>
                </c:pt>
                <c:pt idx="16">
                  <c:v>413.49248360517907</c:v>
                </c:pt>
                <c:pt idx="17">
                  <c:v>415.87613104890829</c:v>
                </c:pt>
                <c:pt idx="18">
                  <c:v>405.95822670139285</c:v>
                </c:pt>
                <c:pt idx="19">
                  <c:v>415.87613104890829</c:v>
                </c:pt>
                <c:pt idx="20">
                  <c:v>415.62224544293508</c:v>
                </c:pt>
                <c:pt idx="21">
                  <c:v>402.58132709789794</c:v>
                </c:pt>
                <c:pt idx="22">
                  <c:v>391.44276877833005</c:v>
                </c:pt>
                <c:pt idx="23">
                  <c:v>386.13681961847414</c:v>
                </c:pt>
                <c:pt idx="24">
                  <c:v>399.12531846305831</c:v>
                </c:pt>
                <c:pt idx="25">
                  <c:v>395.60084904606447</c:v>
                </c:pt>
                <c:pt idx="26">
                  <c:v>407.4804454415098</c:v>
                </c:pt>
                <c:pt idx="27">
                  <c:v>401.61143577275669</c:v>
                </c:pt>
                <c:pt idx="28">
                  <c:v>406.85034542815674</c:v>
                </c:pt>
                <c:pt idx="29">
                  <c:v>410.72125109476792</c:v>
                </c:pt>
                <c:pt idx="30">
                  <c:v>402.85866436734148</c:v>
                </c:pt>
                <c:pt idx="31">
                  <c:v>410.94629002863837</c:v>
                </c:pt>
                <c:pt idx="32">
                  <c:v>402.85866436734148</c:v>
                </c:pt>
                <c:pt idx="33">
                  <c:v>386.49701007197751</c:v>
                </c:pt>
                <c:pt idx="34">
                  <c:v>373.95618437255865</c:v>
                </c:pt>
                <c:pt idx="35">
                  <c:v>380.34579799537391</c:v>
                </c:pt>
                <c:pt idx="36">
                  <c:v>384.20160948750532</c:v>
                </c:pt>
                <c:pt idx="37">
                  <c:v>376.43996655962206</c:v>
                </c:pt>
              </c:numCache>
            </c:numRef>
          </c:val>
          <c:smooth val="0"/>
          <c:extLst>
            <c:ext xmlns:c16="http://schemas.microsoft.com/office/drawing/2014/chart" uri="{C3380CC4-5D6E-409C-BE32-E72D297353CC}">
              <c16:uniqueId val="{00000002-9E68-49E3-BFC4-F0C3811C2AA9}"/>
            </c:ext>
          </c:extLst>
        </c:ser>
        <c:ser>
          <c:idx val="3"/>
          <c:order val="3"/>
          <c:tx>
            <c:strRef>
              <c:f>'Oregon IOU Comparison - Res.'!$E$87</c:f>
              <c:strCache>
                <c:ptCount val="1"/>
                <c:pt idx="0">
                  <c:v>Avista</c:v>
                </c:pt>
              </c:strCache>
            </c:strRef>
          </c:tx>
          <c:spPr>
            <a:ln w="28575" cap="rnd">
              <a:solidFill>
                <a:schemeClr val="accent4"/>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Res.'!$E$88:$E$125</c:f>
              <c:numCache>
                <c:formatCode>_("$"* #,##0_);_("$"* \(#,##0\);_("$"* "-"??_);_(@_)</c:formatCode>
                <c:ptCount val="38"/>
                <c:pt idx="0">
                  <c:v>95.802359538327522</c:v>
                </c:pt>
                <c:pt idx="1">
                  <c:v>108.23004482902418</c:v>
                </c:pt>
                <c:pt idx="2">
                  <c:v>116.57224828651414</c:v>
                </c:pt>
                <c:pt idx="3">
                  <c:v>136.07738640932851</c:v>
                </c:pt>
                <c:pt idx="4">
                  <c:v>141.39605700028787</c:v>
                </c:pt>
                <c:pt idx="5">
                  <c:v>134.56211290821059</c:v>
                </c:pt>
                <c:pt idx="6">
                  <c:v>125.72362973904478</c:v>
                </c:pt>
                <c:pt idx="7">
                  <c:v>117.70735236495943</c:v>
                </c:pt>
                <c:pt idx="8">
                  <c:v>118.48814207113382</c:v>
                </c:pt>
                <c:pt idx="9">
                  <c:v>115.94786130536133</c:v>
                </c:pt>
                <c:pt idx="10">
                  <c:v>118.29953555742452</c:v>
                </c:pt>
                <c:pt idx="11">
                  <c:v>150.47577648305085</c:v>
                </c:pt>
                <c:pt idx="12">
                  <c:v>192.32638469284996</c:v>
                </c:pt>
                <c:pt idx="13">
                  <c:v>218.23670272435899</c:v>
                </c:pt>
                <c:pt idx="14">
                  <c:v>249.07540994933208</c:v>
                </c:pt>
                <c:pt idx="15">
                  <c:v>226.25217365197554</c:v>
                </c:pt>
                <c:pt idx="16">
                  <c:v>191.41631162745284</c:v>
                </c:pt>
                <c:pt idx="17">
                  <c:v>185.85981770571055</c:v>
                </c:pt>
                <c:pt idx="18">
                  <c:v>171.86658844938219</c:v>
                </c:pt>
                <c:pt idx="19">
                  <c:v>141.80082032813129</c:v>
                </c:pt>
                <c:pt idx="20">
                  <c:v>128.9756905963539</c:v>
                </c:pt>
                <c:pt idx="21">
                  <c:v>113.90343981070687</c:v>
                </c:pt>
                <c:pt idx="22">
                  <c:v>118.64556434219982</c:v>
                </c:pt>
                <c:pt idx="23">
                  <c:v>132.16159822299275</c:v>
                </c:pt>
                <c:pt idx="24">
                  <c:v>165.97925689131117</c:v>
                </c:pt>
                <c:pt idx="25">
                  <c:v>193.13738409901404</c:v>
                </c:pt>
                <c:pt idx="26">
                  <c:v>199.9753952042629</c:v>
                </c:pt>
                <c:pt idx="27">
                  <c:v>188.53546376660046</c:v>
                </c:pt>
                <c:pt idx="28">
                  <c:v>172.8736470827404</c:v>
                </c:pt>
                <c:pt idx="29">
                  <c:v>167.27526655730981</c:v>
                </c:pt>
                <c:pt idx="30">
                  <c:v>151.28577867639808</c:v>
                </c:pt>
                <c:pt idx="31">
                  <c:v>137.90376877791314</c:v>
                </c:pt>
                <c:pt idx="32">
                  <c:v>121.32218889339279</c:v>
                </c:pt>
                <c:pt idx="33">
                  <c:v>108.24855314081572</c:v>
                </c:pt>
                <c:pt idx="34">
                  <c:v>110.74483369565219</c:v>
                </c:pt>
                <c:pt idx="35">
                  <c:v>141.65135476581756</c:v>
                </c:pt>
                <c:pt idx="36">
                  <c:v>196.01380528346695</c:v>
                </c:pt>
                <c:pt idx="37">
                  <c:v>217.54867711530028</c:v>
                </c:pt>
              </c:numCache>
            </c:numRef>
          </c:val>
          <c:smooth val="0"/>
          <c:extLst>
            <c:ext xmlns:c16="http://schemas.microsoft.com/office/drawing/2014/chart" uri="{C3380CC4-5D6E-409C-BE32-E72D297353CC}">
              <c16:uniqueId val="{00000003-9E68-49E3-BFC4-F0C3811C2AA9}"/>
            </c:ext>
          </c:extLst>
        </c:ser>
        <c:ser>
          <c:idx val="4"/>
          <c:order val="4"/>
          <c:tx>
            <c:strRef>
              <c:f>'Oregon IOU Comparison - Res.'!$F$87</c:f>
              <c:strCache>
                <c:ptCount val="1"/>
                <c:pt idx="0">
                  <c:v>CNG</c:v>
                </c:pt>
              </c:strCache>
            </c:strRef>
          </c:tx>
          <c:spPr>
            <a:ln w="28575" cap="rnd">
              <a:solidFill>
                <a:schemeClr val="accent5"/>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Res.'!$F$88:$F$125</c:f>
              <c:numCache>
                <c:formatCode>_("$"* #,##0_);_("$"* \(#,##0\);_("$"* "-"??_);_(@_)</c:formatCode>
                <c:ptCount val="38"/>
                <c:pt idx="0">
                  <c:v>101.27136721546165</c:v>
                </c:pt>
                <c:pt idx="1">
                  <c:v>116.56147093915116</c:v>
                </c:pt>
                <c:pt idx="2">
                  <c:v>117.20403042521988</c:v>
                </c:pt>
                <c:pt idx="3">
                  <c:v>130.90230562039858</c:v>
                </c:pt>
                <c:pt idx="4">
                  <c:v>130.51826580509953</c:v>
                </c:pt>
                <c:pt idx="5">
                  <c:v>119.00693403028113</c:v>
                </c:pt>
                <c:pt idx="6">
                  <c:v>107.9551776198934</c:v>
                </c:pt>
                <c:pt idx="7">
                  <c:v>95.349031623791547</c:v>
                </c:pt>
                <c:pt idx="8">
                  <c:v>92.692090767365229</c:v>
                </c:pt>
                <c:pt idx="9">
                  <c:v>89.527469963433688</c:v>
                </c:pt>
                <c:pt idx="10">
                  <c:v>85.914092191909731</c:v>
                </c:pt>
                <c:pt idx="11">
                  <c:v>116.01769855929065</c:v>
                </c:pt>
                <c:pt idx="12">
                  <c:v>153.83868709377884</c:v>
                </c:pt>
                <c:pt idx="13">
                  <c:v>170.18537043418343</c:v>
                </c:pt>
                <c:pt idx="14">
                  <c:v>180.4918694976696</c:v>
                </c:pt>
                <c:pt idx="15">
                  <c:v>190.53416649787337</c:v>
                </c:pt>
                <c:pt idx="16">
                  <c:v>171.08025883612993</c:v>
                </c:pt>
                <c:pt idx="17">
                  <c:v>146.81926025434373</c:v>
                </c:pt>
                <c:pt idx="18">
                  <c:v>130.44092576718694</c:v>
                </c:pt>
                <c:pt idx="19">
                  <c:v>103.76983706321174</c:v>
                </c:pt>
                <c:pt idx="20">
                  <c:v>72.88033630470018</c:v>
                </c:pt>
                <c:pt idx="21">
                  <c:v>60.788314755337169</c:v>
                </c:pt>
                <c:pt idx="22">
                  <c:v>67.247162273475993</c:v>
                </c:pt>
                <c:pt idx="23">
                  <c:v>73.213986797359439</c:v>
                </c:pt>
                <c:pt idx="24">
                  <c:v>92.899671517671436</c:v>
                </c:pt>
                <c:pt idx="25">
                  <c:v>116.44362901744721</c:v>
                </c:pt>
                <c:pt idx="26">
                  <c:v>115.94464268585135</c:v>
                </c:pt>
                <c:pt idx="27">
                  <c:v>114.91570827757604</c:v>
                </c:pt>
                <c:pt idx="28">
                  <c:v>107.64027113237634</c:v>
                </c:pt>
                <c:pt idx="29">
                  <c:v>100.39607083678538</c:v>
                </c:pt>
                <c:pt idx="30">
                  <c:v>80.848051327433723</c:v>
                </c:pt>
                <c:pt idx="31">
                  <c:v>63.155771257905755</c:v>
                </c:pt>
                <c:pt idx="32">
                  <c:v>53.843328666433329</c:v>
                </c:pt>
                <c:pt idx="33">
                  <c:v>45.600599320882829</c:v>
                </c:pt>
                <c:pt idx="34">
                  <c:v>47.699147652766861</c:v>
                </c:pt>
                <c:pt idx="35">
                  <c:v>95.387422955593294</c:v>
                </c:pt>
                <c:pt idx="36">
                  <c:v>147.18482038577241</c:v>
                </c:pt>
                <c:pt idx="37">
                  <c:v>167.66302175390894</c:v>
                </c:pt>
              </c:numCache>
            </c:numRef>
          </c:val>
          <c:smooth val="0"/>
          <c:extLst>
            <c:ext xmlns:c16="http://schemas.microsoft.com/office/drawing/2014/chart" uri="{C3380CC4-5D6E-409C-BE32-E72D297353CC}">
              <c16:uniqueId val="{00000004-9E68-49E3-BFC4-F0C3811C2AA9}"/>
            </c:ext>
          </c:extLst>
        </c:ser>
        <c:ser>
          <c:idx val="5"/>
          <c:order val="5"/>
          <c:tx>
            <c:strRef>
              <c:f>'Oregon IOU Comparison - Res.'!$G$87</c:f>
              <c:strCache>
                <c:ptCount val="1"/>
                <c:pt idx="0">
                  <c:v>NWN</c:v>
                </c:pt>
              </c:strCache>
            </c:strRef>
          </c:tx>
          <c:spPr>
            <a:ln w="28575" cap="rnd">
              <a:solidFill>
                <a:schemeClr val="accent6"/>
              </a:solidFill>
              <a:round/>
            </a:ln>
            <a:effectLst/>
          </c:spPr>
          <c:marker>
            <c:symbol val="none"/>
          </c:marker>
          <c:cat>
            <c:numRef>
              <c:f>'Oregon IOU Comparison - Res.'!$A$88:$A$125</c:f>
              <c:numCache>
                <c:formatCode>mmmm\ yyyy</c:formatCode>
                <c:ptCount val="3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numCache>
            </c:numRef>
          </c:cat>
          <c:val>
            <c:numRef>
              <c:f>'Oregon IOU Comparison - Res.'!$G$88:$G$125</c:f>
              <c:numCache>
                <c:formatCode>_("$"* #,##0_);_("$"* \(#,##0\);_("$"* "-"??_);_(@_)</c:formatCode>
                <c:ptCount val="38"/>
                <c:pt idx="0">
                  <c:v>89.091068157658015</c:v>
                </c:pt>
                <c:pt idx="1">
                  <c:v>98.731843764037606</c:v>
                </c:pt>
                <c:pt idx="2">
                  <c:v>102.1145874957907</c:v>
                </c:pt>
                <c:pt idx="3">
                  <c:v>116.4102002174307</c:v>
                </c:pt>
                <c:pt idx="4">
                  <c:v>119.15758152847816</c:v>
                </c:pt>
                <c:pt idx="5">
                  <c:v>113.44393244096788</c:v>
                </c:pt>
                <c:pt idx="6">
                  <c:v>95.581051154852958</c:v>
                </c:pt>
                <c:pt idx="7">
                  <c:v>97.576962692219041</c:v>
                </c:pt>
                <c:pt idx="8">
                  <c:v>98.796185034265591</c:v>
                </c:pt>
                <c:pt idx="9">
                  <c:v>97.875659285123589</c:v>
                </c:pt>
                <c:pt idx="10">
                  <c:v>105.18458083832336</c:v>
                </c:pt>
                <c:pt idx="11">
                  <c:v>140.36741751388942</c:v>
                </c:pt>
                <c:pt idx="12">
                  <c:v>163.00970731944872</c:v>
                </c:pt>
                <c:pt idx="13">
                  <c:v>169.19786447223939</c:v>
                </c:pt>
                <c:pt idx="14">
                  <c:v>177.53862235915494</c:v>
                </c:pt>
                <c:pt idx="15">
                  <c:v>179.60404427882509</c:v>
                </c:pt>
                <c:pt idx="16">
                  <c:v>173.79176532374532</c:v>
                </c:pt>
                <c:pt idx="17">
                  <c:v>168.29539083374067</c:v>
                </c:pt>
                <c:pt idx="18">
                  <c:v>149.14376522162689</c:v>
                </c:pt>
                <c:pt idx="19">
                  <c:v>143.46450508085755</c:v>
                </c:pt>
                <c:pt idx="20">
                  <c:v>131.5250125511009</c:v>
                </c:pt>
                <c:pt idx="21">
                  <c:v>102.45905136020295</c:v>
                </c:pt>
                <c:pt idx="22">
                  <c:v>100.36098840397233</c:v>
                </c:pt>
                <c:pt idx="23">
                  <c:v>115.1963123274472</c:v>
                </c:pt>
                <c:pt idx="24">
                  <c:v>127.66686208689897</c:v>
                </c:pt>
                <c:pt idx="25">
                  <c:v>131.24253936394348</c:v>
                </c:pt>
                <c:pt idx="26">
                  <c:v>126.56441871439645</c:v>
                </c:pt>
                <c:pt idx="27">
                  <c:v>126.24047511116868</c:v>
                </c:pt>
                <c:pt idx="28">
                  <c:v>118.48285941496336</c:v>
                </c:pt>
                <c:pt idx="29">
                  <c:v>102.9595552272727</c:v>
                </c:pt>
                <c:pt idx="30">
                  <c:v>88.133284445362534</c:v>
                </c:pt>
                <c:pt idx="31">
                  <c:v>81.94043928016761</c:v>
                </c:pt>
                <c:pt idx="32">
                  <c:v>82.932431239720586</c:v>
                </c:pt>
                <c:pt idx="33">
                  <c:v>81.147829679565447</c:v>
                </c:pt>
                <c:pt idx="34">
                  <c:v>81.966207324423038</c:v>
                </c:pt>
                <c:pt idx="35">
                  <c:v>127.61428130320124</c:v>
                </c:pt>
                <c:pt idx="36">
                  <c:v>146.77960228902745</c:v>
                </c:pt>
                <c:pt idx="37">
                  <c:v>162.0004106959118</c:v>
                </c:pt>
              </c:numCache>
            </c:numRef>
          </c:val>
          <c:smooth val="0"/>
          <c:extLst>
            <c:ext xmlns:c16="http://schemas.microsoft.com/office/drawing/2014/chart" uri="{C3380CC4-5D6E-409C-BE32-E72D297353CC}">
              <c16:uniqueId val="{00000005-9E68-49E3-BFC4-F0C3811C2AA9}"/>
            </c:ext>
          </c:extLst>
        </c:ser>
        <c:dLbls>
          <c:showLegendKey val="0"/>
          <c:showVal val="0"/>
          <c:showCatName val="0"/>
          <c:showSerName val="0"/>
          <c:showPercent val="0"/>
          <c:showBubbleSize val="0"/>
        </c:dLbls>
        <c:smooth val="0"/>
        <c:axId val="612135856"/>
        <c:axId val="612155824"/>
      </c:lineChart>
      <c:dateAx>
        <c:axId val="612135856"/>
        <c:scaling>
          <c:orientation val="minMax"/>
        </c:scaling>
        <c:delete val="0"/>
        <c:axPos val="b"/>
        <c:numFmt formatCode="m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155824"/>
        <c:crosses val="autoZero"/>
        <c:auto val="1"/>
        <c:lblOffset val="100"/>
        <c:baseTimeUnit val="months"/>
      </c:dateAx>
      <c:valAx>
        <c:axId val="6121558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2135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5</xdr:col>
      <xdr:colOff>600074</xdr:colOff>
      <xdr:row>2</xdr:row>
      <xdr:rowOff>185735</xdr:rowOff>
    </xdr:from>
    <xdr:to>
      <xdr:col>20</xdr:col>
      <xdr:colOff>0</xdr:colOff>
      <xdr:row>23</xdr:row>
      <xdr:rowOff>171449</xdr:rowOff>
    </xdr:to>
    <xdr:graphicFrame macro="">
      <xdr:nvGraphicFramePr>
        <xdr:cNvPr id="3" name="Chart 2">
          <a:extLst>
            <a:ext uri="{FF2B5EF4-FFF2-40B4-BE49-F238E27FC236}">
              <a16:creationId xmlns:a16="http://schemas.microsoft.com/office/drawing/2014/main" id="{651A967C-3715-0333-7D9B-EA5A1FB96C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4" name="Chart 3">
          <a:extLst>
            <a:ext uri="{FF2B5EF4-FFF2-40B4-BE49-F238E27FC236}">
              <a16:creationId xmlns:a16="http://schemas.microsoft.com/office/drawing/2014/main" id="{EC5653F0-4373-50A3-B9A9-82482CFC84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23811</xdr:rowOff>
    </xdr:from>
    <xdr:to>
      <xdr:col>20</xdr:col>
      <xdr:colOff>66675</xdr:colOff>
      <xdr:row>106</xdr:row>
      <xdr:rowOff>28574</xdr:rowOff>
    </xdr:to>
    <xdr:graphicFrame macro="">
      <xdr:nvGraphicFramePr>
        <xdr:cNvPr id="5" name="Chart 4">
          <a:extLst>
            <a:ext uri="{FF2B5EF4-FFF2-40B4-BE49-F238E27FC236}">
              <a16:creationId xmlns:a16="http://schemas.microsoft.com/office/drawing/2014/main" id="{4CB6D5C9-407E-968B-21ED-AD4C7F9759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0FB8E21C-F112-430E-BD62-BF8E95113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6EBD9796-B652-4193-93DD-D88B18BC2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88CC2E04-A1EE-4AEF-8034-25996949E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F175ABF4-7D31-4AD6-BFF4-652E151B3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46812089-FF6B-474E-A95D-0D6549B66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E6447A50-C7C9-45EC-A247-7C3B63721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E4AA2EB1-CF34-4C89-888F-7905F0CC8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61561CE1-DC47-4D9D-A67A-3BA2999E2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84493D12-185F-4BF8-90C3-BD9D6CB1E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9C569DF5-3EA8-4593-9F5E-26E93D70F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D8AAFA2F-C8D5-406E-B0FA-2DB6EFC9B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F4035D1F-6489-4052-8DDE-DE2A00867E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54129B6E-60C7-43FC-A1CE-2E8B3FBE5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1571B153-9130-47E7-9DA6-4674438B0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B89335AD-0AD7-4893-B1FC-1483D4019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3F3CCFD6-5CDB-4DCB-96E5-95B25B6B6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F5777925-C5E6-4F1F-AB24-337811811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1AB33DA9-B4BB-4BC9-983D-CA19ADF24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1F22D8C4-B7A3-4970-8234-62A264DB6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571500</xdr:colOff>
      <xdr:row>43</xdr:row>
      <xdr:rowOff>158751</xdr:rowOff>
    </xdr:from>
    <xdr:to>
      <xdr:col>19</xdr:col>
      <xdr:colOff>603250</xdr:colOff>
      <xdr:row>65</xdr:row>
      <xdr:rowOff>6351</xdr:rowOff>
    </xdr:to>
    <xdr:graphicFrame macro="">
      <xdr:nvGraphicFramePr>
        <xdr:cNvPr id="3" name="Chart 2">
          <a:extLst>
            <a:ext uri="{FF2B5EF4-FFF2-40B4-BE49-F238E27FC236}">
              <a16:creationId xmlns:a16="http://schemas.microsoft.com/office/drawing/2014/main" id="{28144761-A07D-4358-B6CB-0E0239F0C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ACE28B3D-671E-4BC2-BCFA-EEF203FEE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62122E89-E564-48FC-B07A-9E8771F2B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EA17CAEE-EE48-4F24-A399-670C3A3F6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9FFC3EC5-D765-45BD-AC9F-E3DA41F87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714374</xdr:colOff>
      <xdr:row>2</xdr:row>
      <xdr:rowOff>200024</xdr:rowOff>
    </xdr:from>
    <xdr:to>
      <xdr:col>21</xdr:col>
      <xdr:colOff>28575</xdr:colOff>
      <xdr:row>32</xdr:row>
      <xdr:rowOff>19050</xdr:rowOff>
    </xdr:to>
    <xdr:graphicFrame macro="">
      <xdr:nvGraphicFramePr>
        <xdr:cNvPr id="5" name="Chart 4">
          <a:extLst>
            <a:ext uri="{FF2B5EF4-FFF2-40B4-BE49-F238E27FC236}">
              <a16:creationId xmlns:a16="http://schemas.microsoft.com/office/drawing/2014/main" id="{6411372F-3969-F361-EDA5-4A39459C89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676274</xdr:colOff>
      <xdr:row>44</xdr:row>
      <xdr:rowOff>23811</xdr:rowOff>
    </xdr:from>
    <xdr:to>
      <xdr:col>21</xdr:col>
      <xdr:colOff>66674</xdr:colOff>
      <xdr:row>72</xdr:row>
      <xdr:rowOff>171450</xdr:rowOff>
    </xdr:to>
    <xdr:graphicFrame macro="">
      <xdr:nvGraphicFramePr>
        <xdr:cNvPr id="6" name="Chart 5">
          <a:extLst>
            <a:ext uri="{FF2B5EF4-FFF2-40B4-BE49-F238E27FC236}">
              <a16:creationId xmlns:a16="http://schemas.microsoft.com/office/drawing/2014/main" id="{DCFEE88E-DFB6-F5FA-ED67-5020848860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638174</xdr:colOff>
      <xdr:row>85</xdr:row>
      <xdr:rowOff>23812</xdr:rowOff>
    </xdr:from>
    <xdr:to>
      <xdr:col>20</xdr:col>
      <xdr:colOff>590550</xdr:colOff>
      <xdr:row>114</xdr:row>
      <xdr:rowOff>9525</xdr:rowOff>
    </xdr:to>
    <xdr:graphicFrame macro="">
      <xdr:nvGraphicFramePr>
        <xdr:cNvPr id="7" name="Chart 6">
          <a:extLst>
            <a:ext uri="{FF2B5EF4-FFF2-40B4-BE49-F238E27FC236}">
              <a16:creationId xmlns:a16="http://schemas.microsoft.com/office/drawing/2014/main" id="{70FF5731-D27B-9B67-F0A0-88060C8893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714374</xdr:colOff>
      <xdr:row>2</xdr:row>
      <xdr:rowOff>200024</xdr:rowOff>
    </xdr:from>
    <xdr:to>
      <xdr:col>21</xdr:col>
      <xdr:colOff>28575</xdr:colOff>
      <xdr:row>32</xdr:row>
      <xdr:rowOff>19050</xdr:rowOff>
    </xdr:to>
    <xdr:graphicFrame macro="">
      <xdr:nvGraphicFramePr>
        <xdr:cNvPr id="2" name="Chart 1">
          <a:extLst>
            <a:ext uri="{FF2B5EF4-FFF2-40B4-BE49-F238E27FC236}">
              <a16:creationId xmlns:a16="http://schemas.microsoft.com/office/drawing/2014/main" id="{D5C8DEFB-0162-4659-BD67-F91A551BA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676274</xdr:colOff>
      <xdr:row>44</xdr:row>
      <xdr:rowOff>23811</xdr:rowOff>
    </xdr:from>
    <xdr:to>
      <xdr:col>21</xdr:col>
      <xdr:colOff>66674</xdr:colOff>
      <xdr:row>72</xdr:row>
      <xdr:rowOff>171450</xdr:rowOff>
    </xdr:to>
    <xdr:graphicFrame macro="">
      <xdr:nvGraphicFramePr>
        <xdr:cNvPr id="3" name="Chart 2">
          <a:extLst>
            <a:ext uri="{FF2B5EF4-FFF2-40B4-BE49-F238E27FC236}">
              <a16:creationId xmlns:a16="http://schemas.microsoft.com/office/drawing/2014/main" id="{FE4C4FF4-A7CA-4AAE-AFFB-A400AB0E8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638174</xdr:colOff>
      <xdr:row>85</xdr:row>
      <xdr:rowOff>52387</xdr:rowOff>
    </xdr:from>
    <xdr:to>
      <xdr:col>20</xdr:col>
      <xdr:colOff>590550</xdr:colOff>
      <xdr:row>114</xdr:row>
      <xdr:rowOff>38100</xdr:rowOff>
    </xdr:to>
    <xdr:graphicFrame macro="">
      <xdr:nvGraphicFramePr>
        <xdr:cNvPr id="4" name="Chart 3">
          <a:extLst>
            <a:ext uri="{FF2B5EF4-FFF2-40B4-BE49-F238E27FC236}">
              <a16:creationId xmlns:a16="http://schemas.microsoft.com/office/drawing/2014/main" id="{04E18502-BEE3-4202-9167-644B1AA204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65F50A3B-58DB-48A2-909D-7BEB6E2E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82B0BA79-DACD-4A18-B069-4F281FC15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4D44A947-BC1C-4B11-8A25-E5FE161F3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3CF09D7C-A1AE-40A4-B1C5-E5342BFE2E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44865496-B078-43B6-A332-27BA8FF7E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53783EA9-4708-4FDD-8C05-DCF92965F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65E7BC46-6FB7-4EAB-AE09-AD8056792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23621666-883F-4C78-8EC5-B78EF981C2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DA601623-A9D6-49EE-810F-CCC798557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59808F52-BB75-4DB6-9595-CC146EB2E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2F70CACF-FC41-4E93-81AB-737018B040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4B24E103-AF79-4D14-B3EE-B20047373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600074</xdr:colOff>
      <xdr:row>3</xdr:row>
      <xdr:rowOff>4760</xdr:rowOff>
    </xdr:from>
    <xdr:to>
      <xdr:col>20</xdr:col>
      <xdr:colOff>0</xdr:colOff>
      <xdr:row>24</xdr:row>
      <xdr:rowOff>9524</xdr:rowOff>
    </xdr:to>
    <xdr:graphicFrame macro="">
      <xdr:nvGraphicFramePr>
        <xdr:cNvPr id="2" name="Chart 1">
          <a:extLst>
            <a:ext uri="{FF2B5EF4-FFF2-40B4-BE49-F238E27FC236}">
              <a16:creationId xmlns:a16="http://schemas.microsoft.com/office/drawing/2014/main" id="{7C6E714F-5B79-48F3-9B8A-3DA936BDB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590550</xdr:colOff>
      <xdr:row>43</xdr:row>
      <xdr:rowOff>171451</xdr:rowOff>
    </xdr:from>
    <xdr:to>
      <xdr:col>20</xdr:col>
      <xdr:colOff>9525</xdr:colOff>
      <xdr:row>65</xdr:row>
      <xdr:rowOff>19051</xdr:rowOff>
    </xdr:to>
    <xdr:graphicFrame macro="">
      <xdr:nvGraphicFramePr>
        <xdr:cNvPr id="3" name="Chart 2">
          <a:extLst>
            <a:ext uri="{FF2B5EF4-FFF2-40B4-BE49-F238E27FC236}">
              <a16:creationId xmlns:a16="http://schemas.microsoft.com/office/drawing/2014/main" id="{92B0AEF7-B383-4758-AB06-EC716B807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504824</xdr:colOff>
      <xdr:row>85</xdr:row>
      <xdr:rowOff>4761</xdr:rowOff>
    </xdr:from>
    <xdr:to>
      <xdr:col>20</xdr:col>
      <xdr:colOff>66675</xdr:colOff>
      <xdr:row>106</xdr:row>
      <xdr:rowOff>9524</xdr:rowOff>
    </xdr:to>
    <xdr:graphicFrame macro="">
      <xdr:nvGraphicFramePr>
        <xdr:cNvPr id="4" name="Chart 3">
          <a:extLst>
            <a:ext uri="{FF2B5EF4-FFF2-40B4-BE49-F238E27FC236}">
              <a16:creationId xmlns:a16="http://schemas.microsoft.com/office/drawing/2014/main" id="{942E3670-8E61-4C48-B16B-95311F115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FARRELL Bret * PUC" id="{D294E8E2-584F-4D4D-9558-B92DB64630BD}" userId="S::Bret.FARRELL@puc.oregon.gov::d22480f6-ccfe-4176-9387-a064cb9a6f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2-10-25T23:55:04.21" personId="{D294E8E2-584F-4D4D-9558-B92DB64630BD}" id="{2A7E948E-C13D-4BCE-AAF5-247D5DCCD567}">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5:19.31" personId="{D294E8E2-584F-4D4D-9558-B92DB64630BD}" id="{376B8A01-A326-44D7-957F-AFD31C524C92}">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0.xml><?xml version="1.0" encoding="utf-8"?>
<ThreadedComments xmlns="http://schemas.microsoft.com/office/spreadsheetml/2018/threadedcomments" xmlns:x="http://schemas.openxmlformats.org/spreadsheetml/2006/main">
  <threadedComment ref="A4" dT="2022-10-25T23:53:56.21" personId="{D294E8E2-584F-4D4D-9558-B92DB64630BD}" id="{D22466DF-DA58-45E3-AE2C-F70383255763}">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E5" dT="2022-10-27T17:17:53.90" personId="{D294E8E2-584F-4D4D-9558-B92DB64630BD}" id="{3AC445C7-A45A-4008-8BCB-9E60B046614F}">
    <text>Data submitted before January 2021 contained all commerical arrears</text>
  </threadedComment>
  <threadedComment ref="A45" dT="2022-10-25T23:54:29.66" personId="{D294E8E2-584F-4D4D-9558-B92DB64630BD}" id="{1DB59DB1-4EBF-4AF7-A24D-F21DE2A207C7}">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E46" dT="2022-10-27T17:17:47.35" personId="{D294E8E2-584F-4D4D-9558-B92DB64630BD}" id="{49A1A5E8-C3D3-491B-AADE-EB79A8825415}">
    <text>Data submitted before January 2021 contained all commerical arrears</text>
  </threadedComment>
</ThreadedComments>
</file>

<file path=xl/threadedComments/threadedComment11.xml><?xml version="1.0" encoding="utf-8"?>
<ThreadedComments xmlns="http://schemas.microsoft.com/office/spreadsheetml/2018/threadedcomments" xmlns:x="http://schemas.openxmlformats.org/spreadsheetml/2006/main">
  <threadedComment ref="A4" dT="2022-10-25T23:53:56.21" personId="{D294E8E2-584F-4D4D-9558-B92DB64630BD}" id="{A2D7F856-4359-4153-B150-47B2DA37A05A}">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B13F17AE-0F35-489B-9F15-9F901288264C}">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2.xml><?xml version="1.0" encoding="utf-8"?>
<ThreadedComments xmlns="http://schemas.microsoft.com/office/spreadsheetml/2018/threadedcomments" xmlns:x="http://schemas.openxmlformats.org/spreadsheetml/2006/main">
  <threadedComment ref="A4" dT="2022-10-25T23:53:56.21" personId="{D294E8E2-584F-4D4D-9558-B92DB64630BD}" id="{1C99EAC4-6BD0-4A72-9AD3-2E1CAF2E1FF5}">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A267C9A2-156D-4926-9F65-7F38BBFD24D7}">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3.xml><?xml version="1.0" encoding="utf-8"?>
<ThreadedComments xmlns="http://schemas.microsoft.com/office/spreadsheetml/2018/threadedcomments" xmlns:x="http://schemas.openxmlformats.org/spreadsheetml/2006/main">
  <threadedComment ref="A4" dT="2022-10-25T23:53:56.21" personId="{D294E8E2-584F-4D4D-9558-B92DB64630BD}" id="{FD8DDC1A-0BE0-4DB0-BDAE-177914AA3E65}">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B4DF23D6-70AD-4957-9307-D4C4BB2CAA46}">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4.xml><?xml version="1.0" encoding="utf-8"?>
<ThreadedComments xmlns="http://schemas.microsoft.com/office/spreadsheetml/2018/threadedcomments" xmlns:x="http://schemas.openxmlformats.org/spreadsheetml/2006/main">
  <threadedComment ref="A4" dT="2022-10-25T23:53:56.21" personId="{D294E8E2-584F-4D4D-9558-B92DB64630BD}" id="{0692EEFB-3CC1-426D-BDBB-95CBF9B92678}">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360A47F8-E58B-4133-931E-E74A0F910742}">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5.xml><?xml version="1.0" encoding="utf-8"?>
<ThreadedComments xmlns="http://schemas.microsoft.com/office/spreadsheetml/2018/threadedcomments" xmlns:x="http://schemas.openxmlformats.org/spreadsheetml/2006/main">
  <threadedComment ref="A4" dT="2022-10-25T23:53:56.21" personId="{D294E8E2-584F-4D4D-9558-B92DB64630BD}" id="{681A35A4-9EBD-4731-A9EA-EF9B365EF950}">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060782FB-60DD-4CA0-923A-F3F0F9722A41}">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16.xml><?xml version="1.0" encoding="utf-8"?>
<ThreadedComments xmlns="http://schemas.microsoft.com/office/spreadsheetml/2018/threadedcomments" xmlns:x="http://schemas.openxmlformats.org/spreadsheetml/2006/main">
  <threadedComment ref="A4" dT="2022-10-25T23:53:56.21" personId="{D294E8E2-584F-4D4D-9558-B92DB64630BD}" id="{B4A3BF5B-D218-4549-ABA7-6C0A5C392296}">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65FEED35-5B35-42C0-A283-F58533250B2E}">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2-10-25T23:53:56.21" personId="{D294E8E2-584F-4D4D-9558-B92DB64630BD}" id="{292736F1-54C2-4045-B044-45683B66ACB1}">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74385E58-7D1C-4F8A-80E2-FC339B56B903}">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2-10-25T23:53:56.21" personId="{D294E8E2-584F-4D4D-9558-B92DB64630BD}" id="{F8EB4E38-E93D-47CA-A00A-9BE7B66C5E9F}">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CBF7AC7B-7F73-4989-8780-BA8C1ADA74A1}">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4.xml><?xml version="1.0" encoding="utf-8"?>
<ThreadedComments xmlns="http://schemas.microsoft.com/office/spreadsheetml/2018/threadedcomments" xmlns:x="http://schemas.openxmlformats.org/spreadsheetml/2006/main">
  <threadedComment ref="A4" dT="2022-10-25T23:53:56.21" personId="{D294E8E2-584F-4D4D-9558-B92DB64630BD}" id="{F2680BDF-A151-402D-9E52-0D75D5210155}">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2FAA0781-9FFE-4804-B899-EB1EE53ACF7F}">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5.xml><?xml version="1.0" encoding="utf-8"?>
<ThreadedComments xmlns="http://schemas.microsoft.com/office/spreadsheetml/2018/threadedcomments" xmlns:x="http://schemas.openxmlformats.org/spreadsheetml/2006/main">
  <threadedComment ref="A4" dT="2022-10-25T23:53:56.21" personId="{D294E8E2-584F-4D4D-9558-B92DB64630BD}" id="{2FE92F6C-A5CC-4EA7-B7EA-5E4D248E7956}">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02876E5C-5B07-4636-9930-E8DA5A0BA83B}">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6.xml><?xml version="1.0" encoding="utf-8"?>
<ThreadedComments xmlns="http://schemas.microsoft.com/office/spreadsheetml/2018/threadedcomments" xmlns:x="http://schemas.openxmlformats.org/spreadsheetml/2006/main">
  <threadedComment ref="A4" dT="2022-10-25T23:53:56.21" personId="{D294E8E2-584F-4D4D-9558-B92DB64630BD}" id="{CCD8F359-E069-4872-BF9B-D5EC014BD49D}">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E358375F-F4CC-42F8-B756-EAA132C920C0}">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7.xml><?xml version="1.0" encoding="utf-8"?>
<ThreadedComments xmlns="http://schemas.microsoft.com/office/spreadsheetml/2018/threadedcomments" xmlns:x="http://schemas.openxmlformats.org/spreadsheetml/2006/main">
  <threadedComment ref="A4" dT="2022-10-25T23:53:56.21" personId="{D294E8E2-584F-4D4D-9558-B92DB64630BD}" id="{B7DF786C-E5FA-44CE-97AB-6DEF8ABD4C2D}">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B92F994F-DAE7-4E83-847E-E781EF311285}">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8.xml><?xml version="1.0" encoding="utf-8"?>
<ThreadedComments xmlns="http://schemas.microsoft.com/office/spreadsheetml/2018/threadedcomments" xmlns:x="http://schemas.openxmlformats.org/spreadsheetml/2006/main">
  <threadedComment ref="A4" dT="2022-10-25T23:53:56.21" personId="{D294E8E2-584F-4D4D-9558-B92DB64630BD}" id="{03EEC705-72B9-4FCC-94CB-4EED87CD4FEC}">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AED99C92-AEA3-4C95-B933-19CAAF7AC2B0}">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threadedComments/threadedComment9.xml><?xml version="1.0" encoding="utf-8"?>
<ThreadedComments xmlns="http://schemas.microsoft.com/office/spreadsheetml/2018/threadedcomments" xmlns:x="http://schemas.openxmlformats.org/spreadsheetml/2006/main">
  <threadedComment ref="A4" dT="2022-10-25T23:53:56.21" personId="{D294E8E2-584F-4D4D-9558-B92DB64630BD}" id="{2AFEBC61-C49C-480D-9297-5E9B6E2DE17C}">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 ref="A45" dT="2022-10-25T23:54:29.66" personId="{D294E8E2-584F-4D4D-9558-B92DB64630BD}" id="{DA33676D-23A7-4D17-8691-486081313761}">
    <text>*Customers are placed in their age bucket by their oldest outstanding balance. This is done to ensure that the customer is represented in only one age bucket. Because of this, their total outstanding balance is also represented in only one age bucket, the age bucket of their oldest outstanding balance.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13.xml"/><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4.xml"/><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15.xml"/><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microsoft.com/office/2017/10/relationships/threadedComment" Target="../threadedComments/threadedComment16.xml"/><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microsoft.com/office/2017/10/relationships/threadedComment" Target="../threadedComments/threadedComment9.xml"/><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A248-7AD3-4EEE-844C-BE17B4FA9AF4}">
  <dimension ref="A1:T125"/>
  <sheetViews>
    <sheetView topLeftCell="A51" zoomScaleNormal="100" workbookViewId="0">
      <selection activeCell="K79" sqref="K79"/>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10</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f>'IPCO - Residential'!B6+'PGE - Residential'!B6+'PAC - Residential'!B6+'Avista - Residential'!B6+'CNG - Residential'!B6+'NWN - Residential'!B6</f>
        <v>142268</v>
      </c>
      <c r="C6" s="8">
        <f>'IPCO - Residential'!C6+'PGE - Residential'!C6+'PAC - Residential'!C6+'Avista - Residential'!C6+'CNG - Residential'!C6+'NWN - Residential'!C6</f>
        <v>40781</v>
      </c>
      <c r="D6" s="8">
        <f>'IPCO - Residential'!D6+'PGE - Residential'!D6+'PAC - Residential'!D6+'Avista - Residential'!D6+'CNG - Residential'!D6+'NWN - Residential'!D6</f>
        <v>26095</v>
      </c>
      <c r="E6" s="8">
        <f>SUM(B6:D6)</f>
        <v>209144</v>
      </c>
      <c r="G6" s="12"/>
      <c r="T6" s="13"/>
    </row>
    <row r="7" spans="1:20" x14ac:dyDescent="0.25">
      <c r="A7" s="7">
        <v>43862</v>
      </c>
      <c r="B7" s="37">
        <f>'IPCO - Residential'!B7+'PGE - Residential'!B7+'PAC - Residential'!B7+'Avista - Residential'!B7+'CNG - Residential'!B7+'NWN - Residential'!B7</f>
        <v>160636</v>
      </c>
      <c r="C7" s="37">
        <f>'IPCO - Residential'!C7+'PGE - Residential'!C7+'PAC - Residential'!C7+'Avista - Residential'!C7+'CNG - Residential'!C7+'NWN - Residential'!C7</f>
        <v>45689</v>
      </c>
      <c r="D7" s="37">
        <f>'IPCO - Residential'!D7+'PGE - Residential'!D7+'PAC - Residential'!D7+'Avista - Residential'!D7+'CNG - Residential'!D7+'NWN - Residential'!D7</f>
        <v>20711</v>
      </c>
      <c r="E7" s="37">
        <f t="shared" ref="E7:E37" si="0">SUM(B7:D7)</f>
        <v>227036</v>
      </c>
      <c r="G7" s="12"/>
      <c r="T7" s="13"/>
    </row>
    <row r="8" spans="1:20" x14ac:dyDescent="0.25">
      <c r="A8" s="6">
        <v>43891</v>
      </c>
      <c r="B8" s="8">
        <f>'IPCO - Residential'!B8+'PGE - Residential'!B8+'PAC - Residential'!B8+'Avista - Residential'!B8+'CNG - Residential'!B8+'NWN - Residential'!B8</f>
        <v>159304</v>
      </c>
      <c r="C8" s="8">
        <f>'IPCO - Residential'!C8+'PGE - Residential'!C8+'PAC - Residential'!C8+'Avista - Residential'!C8+'CNG - Residential'!C8+'NWN - Residential'!C8</f>
        <v>69159</v>
      </c>
      <c r="D8" s="8">
        <f>'IPCO - Residential'!D8+'PGE - Residential'!D8+'PAC - Residential'!D8+'Avista - Residential'!D8+'CNG - Residential'!D8+'NWN - Residential'!D8</f>
        <v>27326</v>
      </c>
      <c r="E8" s="8">
        <f t="shared" si="0"/>
        <v>255789</v>
      </c>
      <c r="G8" s="12"/>
      <c r="T8" s="13"/>
    </row>
    <row r="9" spans="1:20" x14ac:dyDescent="0.25">
      <c r="A9" s="7">
        <v>43922</v>
      </c>
      <c r="B9" s="37">
        <f>'IPCO - Residential'!B9+'PGE - Residential'!B9+'PAC - Residential'!B9+'Avista - Residential'!B9+'CNG - Residential'!B9+'NWN - Residential'!B9</f>
        <v>143243</v>
      </c>
      <c r="C9" s="37">
        <f>'IPCO - Residential'!C9+'PGE - Residential'!C9+'PAC - Residential'!C9+'Avista - Residential'!C9+'CNG - Residential'!C9+'NWN - Residential'!C9</f>
        <v>75684</v>
      </c>
      <c r="D9" s="37">
        <f>'IPCO - Residential'!D9+'PGE - Residential'!D9+'PAC - Residential'!D9+'Avista - Residential'!D9+'CNG - Residential'!D9+'NWN - Residential'!D9</f>
        <v>51299</v>
      </c>
      <c r="E9" s="37">
        <f t="shared" si="0"/>
        <v>270226</v>
      </c>
      <c r="G9" s="12"/>
      <c r="T9" s="13"/>
    </row>
    <row r="10" spans="1:20" x14ac:dyDescent="0.25">
      <c r="A10" s="6">
        <v>43952</v>
      </c>
      <c r="B10" s="8">
        <f>'IPCO - Residential'!B10+'PGE - Residential'!B10+'PAC - Residential'!B10+'Avista - Residential'!B10+'CNG - Residential'!B10+'NWN - Residential'!B10</f>
        <v>141411</v>
      </c>
      <c r="C10" s="8">
        <f>'IPCO - Residential'!C10+'PGE - Residential'!C10+'PAC - Residential'!C10+'Avista - Residential'!C10+'CNG - Residential'!C10+'NWN - Residential'!C10</f>
        <v>78536</v>
      </c>
      <c r="D10" s="8">
        <f>'IPCO - Residential'!D10+'PGE - Residential'!D10+'PAC - Residential'!D10+'Avista - Residential'!D10+'CNG - Residential'!D10+'NWN - Residential'!D10</f>
        <v>78540</v>
      </c>
      <c r="E10" s="8">
        <f t="shared" si="0"/>
        <v>298487</v>
      </c>
      <c r="G10" s="12"/>
      <c r="T10" s="13"/>
    </row>
    <row r="11" spans="1:20" x14ac:dyDescent="0.25">
      <c r="A11" s="7">
        <v>43983</v>
      </c>
      <c r="B11" s="37">
        <f>'IPCO - Residential'!B11+'PGE - Residential'!B11+'PAC - Residential'!B11+'Avista - Residential'!B11+'CNG - Residential'!B11+'NWN - Residential'!B11</f>
        <v>107720</v>
      </c>
      <c r="C11" s="37">
        <f>'IPCO - Residential'!C11+'PGE - Residential'!C11+'PAC - Residential'!C11+'Avista - Residential'!C11+'CNG - Residential'!C11+'NWN - Residential'!C11</f>
        <v>66159</v>
      </c>
      <c r="D11" s="37">
        <f>'IPCO - Residential'!D11+'PGE - Residential'!D11+'PAC - Residential'!D11+'Avista - Residential'!D11+'CNG - Residential'!D11+'NWN - Residential'!D11</f>
        <v>96392</v>
      </c>
      <c r="E11" s="37">
        <f t="shared" si="0"/>
        <v>270271</v>
      </c>
      <c r="G11" s="12"/>
      <c r="T11" s="13"/>
    </row>
    <row r="12" spans="1:20" x14ac:dyDescent="0.25">
      <c r="A12" s="6">
        <v>44013</v>
      </c>
      <c r="B12" s="8">
        <f>'IPCO - Residential'!B12+'PGE - Residential'!B12+'PAC - Residential'!B12+'Avista - Residential'!B12+'CNG - Residential'!B12+'NWN - Residential'!B12</f>
        <v>102245</v>
      </c>
      <c r="C12" s="8">
        <f>'IPCO - Residential'!C12+'PGE - Residential'!C12+'PAC - Residential'!C12+'Avista - Residential'!C12+'CNG - Residential'!C12+'NWN - Residential'!C12</f>
        <v>48111</v>
      </c>
      <c r="D12" s="8">
        <f>'IPCO - Residential'!D12+'PGE - Residential'!D12+'PAC - Residential'!D12+'Avista - Residential'!D12+'CNG - Residential'!D12+'NWN - Residential'!D12</f>
        <v>101451</v>
      </c>
      <c r="E12" s="8">
        <f t="shared" si="0"/>
        <v>251807</v>
      </c>
      <c r="G12" s="12"/>
      <c r="T12" s="13"/>
    </row>
    <row r="13" spans="1:20" x14ac:dyDescent="0.25">
      <c r="A13" s="7">
        <v>44044</v>
      </c>
      <c r="B13" s="37">
        <f>'IPCO - Residential'!B13+'PGE - Residential'!B13+'PAC - Residential'!B13+'Avista - Residential'!B13+'CNG - Residential'!B13+'NWN - Residential'!B13</f>
        <v>103115</v>
      </c>
      <c r="C13" s="37">
        <f>'IPCO - Residential'!C13+'PGE - Residential'!C13+'PAC - Residential'!C13+'Avista - Residential'!C13+'CNG - Residential'!C13+'NWN - Residential'!C13</f>
        <v>43850</v>
      </c>
      <c r="D13" s="37">
        <f>'IPCO - Residential'!D13+'PGE - Residential'!D13+'PAC - Residential'!D13+'Avista - Residential'!D13+'CNG - Residential'!D13+'NWN - Residential'!D13</f>
        <v>97534</v>
      </c>
      <c r="E13" s="37">
        <f t="shared" si="0"/>
        <v>244499</v>
      </c>
      <c r="G13" s="12"/>
      <c r="T13" s="13"/>
    </row>
    <row r="14" spans="1:20" x14ac:dyDescent="0.25">
      <c r="A14" s="6">
        <v>44075</v>
      </c>
      <c r="B14" s="8">
        <f>'IPCO - Residential'!B14+'PGE - Residential'!B14+'PAC - Residential'!B14+'Avista - Residential'!B14+'CNG - Residential'!B14+'NWN - Residential'!B14</f>
        <v>106622</v>
      </c>
      <c r="C14" s="8">
        <f>'IPCO - Residential'!C14+'PGE - Residential'!C14+'PAC - Residential'!C14+'Avista - Residential'!C14+'CNG - Residential'!C14+'NWN - Residential'!C14</f>
        <v>41501</v>
      </c>
      <c r="D14" s="8">
        <f>'IPCO - Residential'!D14+'PGE - Residential'!D14+'PAC - Residential'!D14+'Avista - Residential'!D14+'CNG - Residential'!D14+'NWN - Residential'!D14</f>
        <v>96849</v>
      </c>
      <c r="E14" s="8">
        <f t="shared" si="0"/>
        <v>244972</v>
      </c>
      <c r="G14" s="12"/>
      <c r="T14" s="13"/>
    </row>
    <row r="15" spans="1:20" x14ac:dyDescent="0.25">
      <c r="A15" s="7">
        <v>44105</v>
      </c>
      <c r="B15" s="37">
        <f>'IPCO - Residential'!B15+'PGE - Residential'!B15+'PAC - Residential'!B15+'Avista - Residential'!B15+'CNG - Residential'!B15+'NWN - Residential'!B15</f>
        <v>101580</v>
      </c>
      <c r="C15" s="37">
        <f>'IPCO - Residential'!C15+'PGE - Residential'!C15+'PAC - Residential'!C15+'Avista - Residential'!C15+'CNG - Residential'!C15+'NWN - Residential'!C15</f>
        <v>43520</v>
      </c>
      <c r="D15" s="37">
        <f>'IPCO - Residential'!D15+'PGE - Residential'!D15+'PAC - Residential'!D15+'Avista - Residential'!D15+'CNG - Residential'!D15+'NWN - Residential'!D15</f>
        <v>95067</v>
      </c>
      <c r="E15" s="37">
        <f t="shared" si="0"/>
        <v>240167</v>
      </c>
      <c r="G15" s="12"/>
      <c r="T15" s="13"/>
    </row>
    <row r="16" spans="1:20" x14ac:dyDescent="0.25">
      <c r="A16" s="6">
        <v>44136</v>
      </c>
      <c r="B16" s="8">
        <f>'IPCO - Residential'!B16+'PGE - Residential'!B16+'PAC - Residential'!B16+'Avista - Residential'!B16+'CNG - Residential'!B16+'NWN - Residential'!B16</f>
        <v>105746</v>
      </c>
      <c r="C16" s="8">
        <f>'IPCO - Residential'!C16+'PGE - Residential'!C16+'PAC - Residential'!C16+'Avista - Residential'!C16+'CNG - Residential'!C16+'NWN - Residential'!C16</f>
        <v>42862</v>
      </c>
      <c r="D16" s="8">
        <f>'IPCO - Residential'!D16+'PGE - Residential'!D16+'PAC - Residential'!D16+'Avista - Residential'!D16+'CNG - Residential'!D16+'NWN - Residential'!D16</f>
        <v>97255</v>
      </c>
      <c r="E16" s="8">
        <f t="shared" si="0"/>
        <v>245863</v>
      </c>
      <c r="G16" s="12"/>
      <c r="T16" s="13"/>
    </row>
    <row r="17" spans="1:20" x14ac:dyDescent="0.25">
      <c r="A17" s="7">
        <v>44166</v>
      </c>
      <c r="B17" s="37">
        <f>'IPCO - Residential'!B17+'PGE - Residential'!B17+'PAC - Residential'!B17+'Avista - Residential'!B17+'CNG - Residential'!B17+'NWN - Residential'!B17</f>
        <v>107693</v>
      </c>
      <c r="C17" s="37">
        <f>'IPCO - Residential'!C17+'PGE - Residential'!C17+'PAC - Residential'!C17+'Avista - Residential'!C17+'CNG - Residential'!C17+'NWN - Residential'!C17</f>
        <v>42134</v>
      </c>
      <c r="D17" s="37">
        <f>'IPCO - Residential'!D17+'PGE - Residential'!D17+'PAC - Residential'!D17+'Avista - Residential'!D17+'CNG - Residential'!D17+'NWN - Residential'!D17</f>
        <v>97115</v>
      </c>
      <c r="E17" s="37">
        <f t="shared" si="0"/>
        <v>246942</v>
      </c>
      <c r="G17" s="12"/>
      <c r="T17" s="13"/>
    </row>
    <row r="18" spans="1:20" x14ac:dyDescent="0.25">
      <c r="A18" s="6">
        <v>44197</v>
      </c>
      <c r="B18" s="8">
        <f>'IPCO - Residential'!B18+'PGE - Residential'!B18+'PAC - Residential'!B18+'Avista - Residential'!B18+'CNG - Residential'!B18+'NWN - Residential'!B18</f>
        <v>111529</v>
      </c>
      <c r="C18" s="8">
        <f>'IPCO - Residential'!C18+'PGE - Residential'!C18+'PAC - Residential'!C18+'Avista - Residential'!C18+'CNG - Residential'!C18+'NWN - Residential'!C18</f>
        <v>36282</v>
      </c>
      <c r="D18" s="8">
        <f>'IPCO - Residential'!D18+'PGE - Residential'!D18+'PAC - Residential'!D18+'Avista - Residential'!D18+'CNG - Residential'!D18+'NWN - Residential'!D18</f>
        <v>91788</v>
      </c>
      <c r="E18" s="8">
        <f t="shared" si="0"/>
        <v>239599</v>
      </c>
      <c r="G18" s="12"/>
      <c r="T18" s="13"/>
    </row>
    <row r="19" spans="1:20" x14ac:dyDescent="0.25">
      <c r="A19" s="7">
        <v>44228</v>
      </c>
      <c r="B19" s="37">
        <f>'IPCO - Residential'!B19+'PGE - Residential'!B19+'PAC - Residential'!B19+'Avista - Residential'!B19+'CNG - Residential'!B19+'NWN - Residential'!B19</f>
        <v>134617</v>
      </c>
      <c r="C19" s="37">
        <f>'IPCO - Residential'!C19+'PGE - Residential'!C19+'PAC - Residential'!C19+'Avista - Residential'!C19+'CNG - Residential'!C19+'NWN - Residential'!C19</f>
        <v>44390</v>
      </c>
      <c r="D19" s="37">
        <f>'IPCO - Residential'!D19+'PGE - Residential'!D19+'PAC - Residential'!D19+'Avista - Residential'!D19+'CNG - Residential'!D19+'NWN - Residential'!D19</f>
        <v>90433</v>
      </c>
      <c r="E19" s="37">
        <f t="shared" si="0"/>
        <v>269440</v>
      </c>
      <c r="G19" s="12"/>
      <c r="T19" s="13"/>
    </row>
    <row r="20" spans="1:20" x14ac:dyDescent="0.25">
      <c r="A20" s="6">
        <v>44256</v>
      </c>
      <c r="B20" s="8">
        <f>'IPCO - Residential'!B20+'PGE - Residential'!B20+'PAC - Residential'!B20+'Avista - Residential'!B20+'CNG - Residential'!B20+'NWN - Residential'!B20</f>
        <v>119652</v>
      </c>
      <c r="C20" s="8">
        <f>'IPCO - Residential'!C20+'PGE - Residential'!C20+'PAC - Residential'!C20+'Avista - Residential'!C20+'CNG - Residential'!C20+'NWN - Residential'!C20</f>
        <v>51153</v>
      </c>
      <c r="D20" s="8">
        <f>'IPCO - Residential'!D20+'PGE - Residential'!D20+'PAC - Residential'!D20+'Avista - Residential'!D20+'CNG - Residential'!D20+'NWN - Residential'!D20</f>
        <v>88908</v>
      </c>
      <c r="E20" s="8">
        <f t="shared" si="0"/>
        <v>259713</v>
      </c>
      <c r="G20" s="12"/>
      <c r="T20" s="13"/>
    </row>
    <row r="21" spans="1:20" x14ac:dyDescent="0.25">
      <c r="A21" s="7">
        <v>44287</v>
      </c>
      <c r="B21" s="37">
        <f>'IPCO - Residential'!B21+'PGE - Residential'!B21+'PAC - Residential'!B21+'Avista - Residential'!B21+'CNG - Residential'!B21+'NWN - Residential'!B21</f>
        <v>129044</v>
      </c>
      <c r="C21" s="37">
        <f>'IPCO - Residential'!C21+'PGE - Residential'!C21+'PAC - Residential'!C21+'Avista - Residential'!C21+'CNG - Residential'!C21+'NWN - Residential'!C21</f>
        <v>52006</v>
      </c>
      <c r="D21" s="37">
        <f>'IPCO - Residential'!D21+'PGE - Residential'!D21+'PAC - Residential'!D21+'Avista - Residential'!D21+'CNG - Residential'!D21+'NWN - Residential'!D21</f>
        <v>86944</v>
      </c>
      <c r="E21" s="37">
        <f t="shared" si="0"/>
        <v>267994</v>
      </c>
      <c r="G21" s="14"/>
      <c r="H21" s="15"/>
      <c r="I21" s="15"/>
      <c r="J21" s="15"/>
      <c r="K21" s="15"/>
      <c r="L21" s="15"/>
      <c r="M21" s="15"/>
      <c r="N21" s="15"/>
      <c r="O21" s="15"/>
      <c r="P21" s="15"/>
      <c r="Q21" s="15"/>
      <c r="R21" s="15"/>
      <c r="S21" s="15"/>
      <c r="T21" s="16"/>
    </row>
    <row r="22" spans="1:20" x14ac:dyDescent="0.25">
      <c r="A22" s="6">
        <v>44317</v>
      </c>
      <c r="B22" s="8">
        <f>'IPCO - Residential'!B22+'PGE - Residential'!B22+'PAC - Residential'!B22+'Avista - Residential'!B22+'CNG - Residential'!B22+'NWN - Residential'!B22</f>
        <v>126634</v>
      </c>
      <c r="C22" s="8">
        <f>'IPCO - Residential'!C22+'PGE - Residential'!C22+'PAC - Residential'!C22+'Avista - Residential'!C22+'CNG - Residential'!C22+'NWN - Residential'!C22</f>
        <v>66400</v>
      </c>
      <c r="D22" s="8">
        <f>'IPCO - Residential'!D22+'PGE - Residential'!D22+'PAC - Residential'!D22+'Avista - Residential'!D22+'CNG - Residential'!D22+'NWN - Residential'!D22</f>
        <v>91211</v>
      </c>
      <c r="E22" s="8">
        <f t="shared" si="0"/>
        <v>284245</v>
      </c>
    </row>
    <row r="23" spans="1:20" x14ac:dyDescent="0.25">
      <c r="A23" s="7">
        <v>44348</v>
      </c>
      <c r="B23" s="37">
        <f>'IPCO - Residential'!B23+'PGE - Residential'!B23+'PAC - Residential'!B23+'Avista - Residential'!B23+'CNG - Residential'!B23+'NWN - Residential'!B23</f>
        <v>106680</v>
      </c>
      <c r="C23" s="37">
        <f>'IPCO - Residential'!C23+'PGE - Residential'!C23+'PAC - Residential'!C23+'Avista - Residential'!C23+'CNG - Residential'!C23+'NWN - Residential'!C23</f>
        <v>62614</v>
      </c>
      <c r="D23" s="37">
        <f>'IPCO - Residential'!D23+'PGE - Residential'!D23+'PAC - Residential'!D23+'Avista - Residential'!D23+'CNG - Residential'!D23+'NWN - Residential'!D23</f>
        <v>100842</v>
      </c>
      <c r="E23" s="37">
        <f t="shared" si="0"/>
        <v>270136</v>
      </c>
    </row>
    <row r="24" spans="1:20" x14ac:dyDescent="0.25">
      <c r="A24" s="6">
        <v>44378</v>
      </c>
      <c r="B24" s="8">
        <f>'IPCO - Residential'!B24+'PGE - Residential'!B24+'PAC - Residential'!B24+'Avista - Residential'!B24+'CNG - Residential'!B24+'NWN - Residential'!B24</f>
        <v>114547</v>
      </c>
      <c r="C24" s="8">
        <f>'IPCO - Residential'!C24+'PGE - Residential'!C24+'PAC - Residential'!C24+'Avista - Residential'!C24+'CNG - Residential'!C24+'NWN - Residential'!C24</f>
        <v>50074</v>
      </c>
      <c r="D24" s="8">
        <f>'IPCO - Residential'!D24+'PGE - Residential'!D24+'PAC - Residential'!D24+'Avista - Residential'!D24+'CNG - Residential'!D24+'NWN - Residential'!D24</f>
        <v>104454</v>
      </c>
      <c r="E24" s="8">
        <f t="shared" si="0"/>
        <v>269075</v>
      </c>
    </row>
    <row r="25" spans="1:20" x14ac:dyDescent="0.25">
      <c r="A25" s="7">
        <v>44409</v>
      </c>
      <c r="B25" s="37">
        <f>'IPCO - Residential'!B25+'PGE - Residential'!B25+'PAC - Residential'!B25+'Avista - Residential'!B25+'CNG - Residential'!B25+'NWN - Residential'!B25</f>
        <v>98324</v>
      </c>
      <c r="C25" s="37">
        <f>'IPCO - Residential'!C25+'PGE - Residential'!C25+'PAC - Residential'!C25+'Avista - Residential'!C25+'CNG - Residential'!C25+'NWN - Residential'!C25</f>
        <v>47540</v>
      </c>
      <c r="D25" s="37">
        <f>'IPCO - Residential'!D25+'PGE - Residential'!D25+'PAC - Residential'!D25+'Avista - Residential'!D25+'CNG - Residential'!D25+'NWN - Residential'!D25</f>
        <v>91759</v>
      </c>
      <c r="E25" s="37">
        <f t="shared" si="0"/>
        <v>237623</v>
      </c>
    </row>
    <row r="26" spans="1:20" x14ac:dyDescent="0.25">
      <c r="A26" s="6">
        <v>44440</v>
      </c>
      <c r="B26" s="8">
        <f>'IPCO - Residential'!B26+'PGE - Residential'!B26+'PAC - Residential'!B26+'Avista - Residential'!B26+'CNG - Residential'!B26+'NWN - Residential'!B26</f>
        <v>111545</v>
      </c>
      <c r="C26" s="8">
        <f>'IPCO - Residential'!C26+'PGE - Residential'!C26+'PAC - Residential'!C26+'Avista - Residential'!C26+'CNG - Residential'!C26+'NWN - Residential'!C26</f>
        <v>39916</v>
      </c>
      <c r="D26" s="8">
        <f>'IPCO - Residential'!D26+'PGE - Residential'!D26+'PAC - Residential'!D26+'Avista - Residential'!D26+'CNG - Residential'!D26+'NWN - Residential'!D26</f>
        <v>85267</v>
      </c>
      <c r="E26" s="8">
        <f t="shared" si="0"/>
        <v>236728</v>
      </c>
    </row>
    <row r="27" spans="1:20" x14ac:dyDescent="0.25">
      <c r="A27" s="7">
        <v>44470</v>
      </c>
      <c r="B27" s="37">
        <f>'IPCO - Residential'!B27+'PGE - Residential'!B27+'PAC - Residential'!B27+'Avista - Residential'!B27+'CNG - Residential'!B27+'NWN - Residential'!B27</f>
        <v>104997</v>
      </c>
      <c r="C27" s="37">
        <f>'IPCO - Residential'!C27+'PGE - Residential'!C27+'PAC - Residential'!C27+'Avista - Residential'!C27+'CNG - Residential'!C27+'NWN - Residential'!C27</f>
        <v>45544</v>
      </c>
      <c r="D27" s="37">
        <f>'IPCO - Residential'!D27+'PGE - Residential'!D27+'PAC - Residential'!D27+'Avista - Residential'!D27+'CNG - Residential'!D27+'NWN - Residential'!D27</f>
        <v>77760</v>
      </c>
      <c r="E27" s="37">
        <f t="shared" si="0"/>
        <v>228301</v>
      </c>
      <c r="H27" s="75" t="s">
        <v>1</v>
      </c>
      <c r="I27" s="76"/>
      <c r="J27" s="76"/>
      <c r="K27" s="77"/>
    </row>
    <row r="28" spans="1:20" x14ac:dyDescent="0.25">
      <c r="A28" s="6">
        <v>44501</v>
      </c>
      <c r="B28" s="8">
        <f>'IPCO - Residential'!B28+'PGE - Residential'!B28+'PAC - Residential'!B28+'Avista - Residential'!B28+'CNG - Residential'!B28+'NWN - Residential'!B28</f>
        <v>104675</v>
      </c>
      <c r="C28" s="8">
        <f>'IPCO - Residential'!C28+'PGE - Residential'!C28+'PAC - Residential'!C28+'Avista - Residential'!C28+'CNG - Residential'!C28+'NWN - Residential'!C28</f>
        <v>41582</v>
      </c>
      <c r="D28" s="8">
        <f>'IPCO - Residential'!D28+'PGE - Residential'!D28+'PAC - Residential'!D28+'Avista - Residential'!D28+'CNG - Residential'!D28+'NWN - Residential'!D28</f>
        <v>78510</v>
      </c>
      <c r="E28" s="8">
        <f t="shared" si="0"/>
        <v>224767</v>
      </c>
      <c r="H28" s="20" t="s">
        <v>2</v>
      </c>
      <c r="I28" s="21" t="s">
        <v>3</v>
      </c>
      <c r="J28" s="22" t="s">
        <v>4</v>
      </c>
      <c r="K28" s="23" t="s">
        <v>5</v>
      </c>
      <c r="Q28" s="24"/>
    </row>
    <row r="29" spans="1:20" x14ac:dyDescent="0.25">
      <c r="A29" s="7">
        <v>44531</v>
      </c>
      <c r="B29" s="37">
        <f>'IPCO - Residential'!B29+'PGE - Residential'!B29+'PAC - Residential'!B29+'Avista - Residential'!B29+'CNG - Residential'!B29+'NWN - Residential'!B29</f>
        <v>108121</v>
      </c>
      <c r="C29" s="37">
        <f>'IPCO - Residential'!C29+'PGE - Residential'!C29+'PAC - Residential'!C29+'Avista - Residential'!C29+'CNG - Residential'!C29+'NWN - Residential'!C29</f>
        <v>45089</v>
      </c>
      <c r="D29" s="37">
        <f>'IPCO - Residential'!D29+'PGE - Residential'!D29+'PAC - Residential'!D29+'Avista - Residential'!D29+'CNG - Residential'!D29+'NWN - Residential'!D29</f>
        <v>72915</v>
      </c>
      <c r="E29" s="37">
        <f t="shared" si="0"/>
        <v>226125</v>
      </c>
      <c r="G29" s="17" t="s">
        <v>6</v>
      </c>
      <c r="H29" s="34">
        <f>B43-B42</f>
        <v>5414</v>
      </c>
      <c r="I29" s="34">
        <f t="shared" ref="I29:K29" si="1">C43-C42</f>
        <v>10659</v>
      </c>
      <c r="J29" s="34">
        <f t="shared" si="1"/>
        <v>-7901</v>
      </c>
      <c r="K29" s="35">
        <f t="shared" si="1"/>
        <v>8172</v>
      </c>
      <c r="Q29" s="24"/>
    </row>
    <row r="30" spans="1:20" x14ac:dyDescent="0.25">
      <c r="A30" s="6">
        <v>44562</v>
      </c>
      <c r="B30" s="8">
        <f>'IPCO - Residential'!B30+'PGE - Residential'!B30+'PAC - Residential'!B30+'Avista - Residential'!B30+'CNG - Residential'!B30+'NWN - Residential'!B30</f>
        <v>127360</v>
      </c>
      <c r="C30" s="8">
        <f>'IPCO - Residential'!C30+'PGE - Residential'!C30+'PAC - Residential'!C30+'Avista - Residential'!C30+'CNG - Residential'!C30+'NWN - Residential'!C30</f>
        <v>41421</v>
      </c>
      <c r="D30" s="8">
        <f>'IPCO - Residential'!D30+'PGE - Residential'!D30+'PAC - Residential'!D30+'Avista - Residential'!D30+'CNG - Residential'!D30+'NWN - Residential'!D30</f>
        <v>64567</v>
      </c>
      <c r="E30" s="8">
        <f t="shared" si="0"/>
        <v>233348</v>
      </c>
      <c r="G30" s="17" t="s">
        <v>7</v>
      </c>
      <c r="H30" s="36">
        <f>(B43-B42)/B42</f>
        <v>3.917822692110081E-2</v>
      </c>
      <c r="I30" s="36">
        <f t="shared" ref="I30:K30" si="2">(C43-C42)/C42</f>
        <v>0.2596083589069122</v>
      </c>
      <c r="J30" s="36">
        <f t="shared" si="2"/>
        <v>-0.14874150492290894</v>
      </c>
      <c r="K30" s="33">
        <f t="shared" si="2"/>
        <v>3.5168656343871306E-2</v>
      </c>
    </row>
    <row r="31" spans="1:20" x14ac:dyDescent="0.25">
      <c r="A31" s="7">
        <v>44593</v>
      </c>
      <c r="B31" s="37">
        <f>'IPCO - Residential'!B31+'PGE - Residential'!B31+'PAC - Residential'!B31+'Avista - Residential'!B31+'CNG - Residential'!B31+'NWN - Residential'!B31</f>
        <v>149271</v>
      </c>
      <c r="C31" s="37">
        <f>'IPCO - Residential'!C31+'PGE - Residential'!C31+'PAC - Residential'!C31+'Avista - Residential'!C31+'CNG - Residential'!C31+'NWN - Residential'!C31</f>
        <v>48615</v>
      </c>
      <c r="D31" s="37">
        <f>'IPCO - Residential'!D31+'PGE - Residential'!D31+'PAC - Residential'!D31+'Avista - Residential'!D31+'CNG - Residential'!D31+'NWN - Residential'!D31</f>
        <v>54449</v>
      </c>
      <c r="E31" s="37">
        <f t="shared" si="0"/>
        <v>252335</v>
      </c>
      <c r="G31" s="17" t="s">
        <v>8</v>
      </c>
      <c r="H31" s="26">
        <f>B43-B31</f>
        <v>-5668</v>
      </c>
      <c r="I31" s="26">
        <f t="shared" ref="I31:K31" si="3">C43-C31</f>
        <v>3102</v>
      </c>
      <c r="J31" s="26">
        <f t="shared" si="3"/>
        <v>-9231</v>
      </c>
      <c r="K31" s="27">
        <f t="shared" si="3"/>
        <v>-11797</v>
      </c>
    </row>
    <row r="32" spans="1:20" x14ac:dyDescent="0.25">
      <c r="A32" s="6">
        <v>44621</v>
      </c>
      <c r="B32" s="8">
        <f>'IPCO - Residential'!B32+'PGE - Residential'!B32+'PAC - Residential'!B32+'Avista - Residential'!B32+'CNG - Residential'!B32+'NWN - Residential'!B32</f>
        <v>142755</v>
      </c>
      <c r="C32" s="8">
        <f>'IPCO - Residential'!C32+'PGE - Residential'!C32+'PAC - Residential'!C32+'Avista - Residential'!C32+'CNG - Residential'!C32+'NWN - Residential'!C32</f>
        <v>56236</v>
      </c>
      <c r="D32" s="8">
        <f>'IPCO - Residential'!D32+'PGE - Residential'!D32+'PAC - Residential'!D32+'Avista - Residential'!D32+'CNG - Residential'!D32+'NWN - Residential'!D32</f>
        <v>52846</v>
      </c>
      <c r="E32" s="8">
        <f t="shared" si="0"/>
        <v>251837</v>
      </c>
      <c r="G32" s="17" t="s">
        <v>9</v>
      </c>
      <c r="H32" s="18">
        <f>(B43-B31)/B31</f>
        <v>-3.7971206731381178E-2</v>
      </c>
      <c r="I32" s="18">
        <f t="shared" ref="I32:K32" si="4">(C43-C31)/C31</f>
        <v>6.3807466831224929E-2</v>
      </c>
      <c r="J32" s="18">
        <f t="shared" si="4"/>
        <v>-0.16953479402743851</v>
      </c>
      <c r="K32" s="19">
        <f t="shared" si="4"/>
        <v>-4.6751342461410425E-2</v>
      </c>
    </row>
    <row r="33" spans="1:20" x14ac:dyDescent="0.25">
      <c r="A33" s="7">
        <v>44652</v>
      </c>
      <c r="B33" s="37">
        <f>'IPCO - Residential'!B33+'PGE - Residential'!B33+'PAC - Residential'!B33+'Avista - Residential'!B33+'CNG - Residential'!B33+'NWN - Residential'!B33</f>
        <v>142393</v>
      </c>
      <c r="C33" s="37">
        <f>'IPCO - Residential'!C33+'PGE - Residential'!C33+'PAC - Residential'!C33+'Avista - Residential'!C33+'CNG - Residential'!C33+'NWN - Residential'!C33</f>
        <v>65456</v>
      </c>
      <c r="D33" s="37">
        <f>'IPCO - Residential'!D33+'PGE - Residential'!D33+'PAC - Residential'!D33+'Avista - Residential'!D33+'CNG - Residential'!D33+'NWN - Residential'!D33</f>
        <v>56670</v>
      </c>
      <c r="E33" s="37">
        <f t="shared" si="0"/>
        <v>264519</v>
      </c>
    </row>
    <row r="34" spans="1:20" x14ac:dyDescent="0.25">
      <c r="A34" s="6">
        <v>44682</v>
      </c>
      <c r="B34" s="8">
        <f>'IPCO - Residential'!B34+'PGE - Residential'!B34+'PAC - Residential'!B34+'Avista - Residential'!B34+'CNG - Residential'!B34+'NWN - Residential'!B34</f>
        <v>135257</v>
      </c>
      <c r="C34" s="8">
        <f>'IPCO - Residential'!C34+'PGE - Residential'!C34+'PAC - Residential'!C34+'Avista - Residential'!C34+'CNG - Residential'!C34+'NWN - Residential'!C34</f>
        <v>66163</v>
      </c>
      <c r="D34" s="8">
        <f>'IPCO - Residential'!D34+'PGE - Residential'!D34+'PAC - Residential'!D34+'Avista - Residential'!D34+'CNG - Residential'!D34+'NWN - Residential'!D34</f>
        <v>60738</v>
      </c>
      <c r="E34" s="8">
        <f t="shared" si="0"/>
        <v>262158</v>
      </c>
    </row>
    <row r="35" spans="1:20" x14ac:dyDescent="0.25">
      <c r="A35" s="7">
        <v>44713</v>
      </c>
      <c r="B35" s="37">
        <f>'IPCO - Residential'!B35+'PGE - Residential'!B35+'PAC - Residential'!B35+'Avista - Residential'!B35+'CNG - Residential'!B35+'NWN - Residential'!B35</f>
        <v>133031</v>
      </c>
      <c r="C35" s="37">
        <f>'IPCO - Residential'!C35+'PGE - Residential'!C35+'PAC - Residential'!C35+'Avista - Residential'!C35+'CNG - Residential'!C35+'NWN - Residential'!C35</f>
        <v>62956</v>
      </c>
      <c r="D35" s="37">
        <f>'IPCO - Residential'!D35+'PGE - Residential'!D35+'PAC - Residential'!D35+'Avista - Residential'!D35+'CNG - Residential'!D35+'NWN - Residential'!D35</f>
        <v>63532</v>
      </c>
      <c r="E35" s="37">
        <f t="shared" si="0"/>
        <v>259519</v>
      </c>
    </row>
    <row r="36" spans="1:20" x14ac:dyDescent="0.25">
      <c r="A36" s="6">
        <v>44743</v>
      </c>
      <c r="B36" s="8">
        <f>'IPCO - Residential'!B36+'PGE - Residential'!B36+'PAC - Residential'!B36+'Avista - Residential'!B36+'CNG - Residential'!B36+'NWN - Residential'!B36</f>
        <v>125491</v>
      </c>
      <c r="C36" s="8">
        <f>'IPCO - Residential'!C36+'PGE - Residential'!C36+'PAC - Residential'!C36+'Avista - Residential'!C36+'CNG - Residential'!C36+'NWN - Residential'!C36</f>
        <v>62137</v>
      </c>
      <c r="D36" s="8">
        <f>'IPCO - Residential'!D36+'PGE - Residential'!D36+'PAC - Residential'!D36+'Avista - Residential'!D36+'CNG - Residential'!D36+'NWN - Residential'!D36</f>
        <v>69907</v>
      </c>
      <c r="E36" s="8">
        <f t="shared" si="0"/>
        <v>257535</v>
      </c>
    </row>
    <row r="37" spans="1:20" x14ac:dyDescent="0.25">
      <c r="A37" s="7">
        <v>44774</v>
      </c>
      <c r="B37" s="37">
        <f>'IPCO - Residential'!B37+'PGE - Residential'!B37+'PAC - Residential'!B37+'Avista - Residential'!B37+'CNG - Residential'!B37+'NWN - Residential'!B37</f>
        <v>107279</v>
      </c>
      <c r="C37" s="37">
        <f>'IPCO - Residential'!C37+'PGE - Residential'!C37+'PAC - Residential'!C37+'Avista - Residential'!C37+'CNG - Residential'!C37+'NWN - Residential'!C37</f>
        <v>50229</v>
      </c>
      <c r="D37" s="37">
        <f>'IPCO - Residential'!D37+'PGE - Residential'!D37+'PAC - Residential'!D37+'Avista - Residential'!D37+'CNG - Residential'!D37+'NWN - Residential'!D37</f>
        <v>74036</v>
      </c>
      <c r="E37" s="37">
        <f t="shared" si="0"/>
        <v>231544</v>
      </c>
    </row>
    <row r="38" spans="1:20" x14ac:dyDescent="0.25">
      <c r="A38" s="6">
        <v>44805</v>
      </c>
      <c r="B38" s="8">
        <f>'IPCO - Residential'!B38+'PGE - Residential'!B38+'PAC - Residential'!B38+'Avista - Residential'!B38+'CNG - Residential'!B38+'NWN - Residential'!B38</f>
        <v>110380</v>
      </c>
      <c r="C38" s="8">
        <f>'IPCO - Residential'!C38+'PGE - Residential'!C38+'PAC - Residential'!C38+'Avista - Residential'!C38+'CNG - Residential'!C38+'NWN - Residential'!C38</f>
        <v>45497</v>
      </c>
      <c r="D38" s="8">
        <f>'IPCO - Residential'!D38+'PGE - Residential'!D38+'PAC - Residential'!D38+'Avista - Residential'!D38+'CNG - Residential'!D38+'NWN - Residential'!D38</f>
        <v>75506</v>
      </c>
      <c r="E38" s="8">
        <f t="shared" ref="E38" si="5">SUM(B38:D38)</f>
        <v>231383</v>
      </c>
    </row>
    <row r="39" spans="1:20" x14ac:dyDescent="0.25">
      <c r="A39" s="7">
        <v>44835</v>
      </c>
      <c r="B39" s="37">
        <f>'IPCO - Residential'!B39+'PGE - Residential'!B39+'PAC - Residential'!B39+'Avista - Residential'!B39+'CNG - Residential'!B39+'NWN - Residential'!B39</f>
        <v>115252</v>
      </c>
      <c r="C39" s="37">
        <f>'IPCO - Residential'!C39+'PGE - Residential'!C39+'PAC - Residential'!C39+'Avista - Residential'!C39+'CNG - Residential'!C39+'NWN - Residential'!C39</f>
        <v>45447</v>
      </c>
      <c r="D39" s="37">
        <f>'IPCO - Residential'!D39+'PGE - Residential'!D39+'PAC - Residential'!D39+'Avista - Residential'!D39+'CNG - Residential'!D39+'NWN - Residential'!D39</f>
        <v>67449</v>
      </c>
      <c r="E39" s="37">
        <f t="shared" ref="E39" si="6">SUM(B39:D39)</f>
        <v>228148</v>
      </c>
    </row>
    <row r="40" spans="1:20" x14ac:dyDescent="0.25">
      <c r="A40" s="39">
        <v>44866</v>
      </c>
      <c r="B40" s="41">
        <f>'IPCO - Residential'!B40+'PGE - Residential'!B40+'PAC - Residential'!B40+'Avista - Residential'!B40+'CNG - Residential'!B40+'NWN - Residential'!B40</f>
        <v>115101</v>
      </c>
      <c r="C40" s="41">
        <f>'IPCO - Residential'!C40+'PGE - Residential'!C40+'PAC - Residential'!C40+'Avista - Residential'!C40+'CNG - Residential'!C40+'NWN - Residential'!C40</f>
        <v>42018</v>
      </c>
      <c r="D40" s="41">
        <f>'IPCO - Residential'!D40+'PGE - Residential'!D40+'PAC - Residential'!D40+'Avista - Residential'!D40+'CNG - Residential'!D40+'NWN - Residential'!D40</f>
        <v>66267</v>
      </c>
      <c r="E40" s="41">
        <f t="shared" ref="E40" si="7">SUM(B40:D40)</f>
        <v>223386</v>
      </c>
    </row>
    <row r="41" spans="1:20" x14ac:dyDescent="0.25">
      <c r="A41" s="7">
        <v>44896</v>
      </c>
      <c r="B41" s="37">
        <f>'IPCO - Residential'!B41+'PGE - Residential'!B41+'PAC - Residential'!B41+'Avista - Residential'!B41+'CNG - Residential'!B41+'NWN - Residential'!B41</f>
        <v>116765</v>
      </c>
      <c r="C41" s="37">
        <f>'IPCO - Residential'!C41+'PGE - Residential'!C41+'PAC - Residential'!C41+'Avista - Residential'!C41+'CNG - Residential'!C41+'NWN - Residential'!C41</f>
        <v>45763</v>
      </c>
      <c r="D41" s="37">
        <f>'IPCO - Residential'!D41+'PGE - Residential'!D41+'PAC - Residential'!D41+'Avista - Residential'!D41+'CNG - Residential'!D41+'NWN - Residential'!D41</f>
        <v>63686</v>
      </c>
      <c r="E41" s="37">
        <f t="shared" ref="E41" si="8">SUM(B41:D41)</f>
        <v>226214</v>
      </c>
    </row>
    <row r="42" spans="1:20" x14ac:dyDescent="0.25">
      <c r="A42" s="39">
        <v>44927</v>
      </c>
      <c r="B42" s="41">
        <f>'IPCO - Residential'!B42+'PGE - Residential'!B42+'PAC - Residential'!B42+'Avista - Residential'!B42+'CNG - Residential'!B42+'NWN - Residential'!B42</f>
        <v>138189</v>
      </c>
      <c r="C42" s="41">
        <f>'IPCO - Residential'!C42+'PGE - Residential'!C42+'PAC - Residential'!C42+'Avista - Residential'!C42+'CNG - Residential'!C42+'NWN - Residential'!C42</f>
        <v>41058</v>
      </c>
      <c r="D42" s="41">
        <f>'IPCO - Residential'!D42+'PGE - Residential'!D42+'PAC - Residential'!D42+'Avista - Residential'!D42+'CNG - Residential'!D42+'NWN - Residential'!D42</f>
        <v>53119</v>
      </c>
      <c r="E42" s="41">
        <f t="shared" ref="E42" si="9">SUM(B42:D42)</f>
        <v>232366</v>
      </c>
    </row>
    <row r="43" spans="1:20" x14ac:dyDescent="0.25">
      <c r="A43" s="87">
        <v>44958</v>
      </c>
      <c r="B43" s="63">
        <f>'IPCO - Residential'!B43+'PGE - Residential'!B43+'PAC - Residential'!B43+'Avista - Residential'!B43+'CNG - Residential'!B43+'NWN - Residential'!B43</f>
        <v>143603</v>
      </c>
      <c r="C43" s="63">
        <f>'IPCO - Residential'!C43+'PGE - Residential'!C43+'PAC - Residential'!C43+'Avista - Residential'!C43+'CNG - Residential'!C43+'NWN - Residential'!C43</f>
        <v>51717</v>
      </c>
      <c r="D43" s="63">
        <f>'IPCO - Residential'!D43+'PGE - Residential'!D43+'PAC - Residential'!D43+'Avista - Residential'!D43+'CNG - Residential'!D43+'NWN - Residential'!D43</f>
        <v>45218</v>
      </c>
      <c r="E43" s="63">
        <f t="shared" ref="E43" si="10">SUM(B43:D43)</f>
        <v>240538</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f>'IPCO - Residential'!B47+'PGE - Residential'!B47+'PAC - Residential'!B47+'Avista - Residential'!B47+'CNG - Residential'!B47+'NWN - Residential'!B47</f>
        <v>14999552.309999999</v>
      </c>
      <c r="C47" s="28">
        <f>'IPCO - Residential'!C47+'PGE - Residential'!C47+'PAC - Residential'!C47+'Avista - Residential'!C47+'CNG - Residential'!C47+'NWN - Residential'!C47</f>
        <v>8129105.1299999999</v>
      </c>
      <c r="D47" s="28">
        <f>'IPCO - Residential'!D47+'PGE - Residential'!D47+'PAC - Residential'!D47+'Avista - Residential'!D47+'CNG - Residential'!D47+'NWN - Residential'!D47</f>
        <v>6760749.6800000006</v>
      </c>
      <c r="E47" s="28">
        <f>SUM(B47:D47)</f>
        <v>29889407.119999997</v>
      </c>
      <c r="G47" s="12"/>
      <c r="T47" s="13"/>
    </row>
    <row r="48" spans="1:20" x14ac:dyDescent="0.25">
      <c r="A48" s="7">
        <v>43862</v>
      </c>
      <c r="B48" s="38">
        <f>'IPCO - Residential'!B48+'PGE - Residential'!B48+'PAC - Residential'!B48+'Avista - Residential'!B48+'CNG - Residential'!B48+'NWN - Residential'!B48</f>
        <v>16930804.68</v>
      </c>
      <c r="C48" s="38">
        <f>'IPCO - Residential'!C48+'PGE - Residential'!C48+'PAC - Residential'!C48+'Avista - Residential'!C48+'CNG - Residential'!C48+'NWN - Residential'!C48</f>
        <v>9608883.6600000001</v>
      </c>
      <c r="D48" s="38">
        <f>'IPCO - Residential'!D48+'PGE - Residential'!D48+'PAC - Residential'!D48+'Avista - Residential'!D48+'CNG - Residential'!D48+'NWN - Residential'!D48</f>
        <v>6388004.8700000001</v>
      </c>
      <c r="E48" s="38">
        <f t="shared" ref="E48:E78" si="11">SUM(B48:D48)</f>
        <v>32927693.210000001</v>
      </c>
      <c r="G48" s="12"/>
      <c r="T48" s="13"/>
    </row>
    <row r="49" spans="1:20" x14ac:dyDescent="0.25">
      <c r="A49" s="6">
        <v>43891</v>
      </c>
      <c r="B49" s="28">
        <f>'IPCO - Residential'!B49+'PGE - Residential'!B49+'PAC - Residential'!B49+'Avista - Residential'!B49+'CNG - Residential'!B49+'NWN - Residential'!B49</f>
        <v>17347180.459999993</v>
      </c>
      <c r="C49" s="28">
        <f>'IPCO - Residential'!C49+'PGE - Residential'!C49+'PAC - Residential'!C49+'Avista - Residential'!C49+'CNG - Residential'!C49+'NWN - Residential'!C49</f>
        <v>12945947.109999999</v>
      </c>
      <c r="D49" s="28">
        <f>'IPCO - Residential'!D49+'PGE - Residential'!D49+'PAC - Residential'!D49+'Avista - Residential'!D49+'CNG - Residential'!D49+'NWN - Residential'!D49</f>
        <v>9217183.9199999999</v>
      </c>
      <c r="E49" s="28">
        <f t="shared" si="11"/>
        <v>39510311.489999995</v>
      </c>
      <c r="G49" s="12"/>
      <c r="T49" s="13"/>
    </row>
    <row r="50" spans="1:20" x14ac:dyDescent="0.25">
      <c r="A50" s="7">
        <v>43922</v>
      </c>
      <c r="B50" s="38">
        <f>'IPCO - Residential'!B50+'PGE - Residential'!B50+'PAC - Residential'!B50+'Avista - Residential'!B50+'CNG - Residential'!B50+'NWN - Residential'!B50</f>
        <v>15918330.539999999</v>
      </c>
      <c r="C50" s="38">
        <f>'IPCO - Residential'!C50+'PGE - Residential'!C50+'PAC - Residential'!C50+'Avista - Residential'!C50+'CNG - Residential'!C50+'NWN - Residential'!C50</f>
        <v>14656978.149999999</v>
      </c>
      <c r="D50" s="38">
        <f>'IPCO - Residential'!D50+'PGE - Residential'!D50+'PAC - Residential'!D50+'Avista - Residential'!D50+'CNG - Residential'!D50+'NWN - Residential'!D50</f>
        <v>18202643.150000002</v>
      </c>
      <c r="E50" s="38">
        <f t="shared" si="11"/>
        <v>48777951.840000004</v>
      </c>
      <c r="G50" s="12"/>
      <c r="T50" s="13"/>
    </row>
    <row r="51" spans="1:20" x14ac:dyDescent="0.25">
      <c r="A51" s="6">
        <v>43952</v>
      </c>
      <c r="B51" s="28">
        <f>'IPCO - Residential'!B51+'PGE - Residential'!B51+'PAC - Residential'!B51+'Avista - Residential'!B51+'CNG - Residential'!B51+'NWN - Residential'!B51</f>
        <v>13635646.160000004</v>
      </c>
      <c r="C51" s="28">
        <f>'IPCO - Residential'!C51+'PGE - Residential'!C51+'PAC - Residential'!C51+'Avista - Residential'!C51+'CNG - Residential'!C51+'NWN - Residential'!C51</f>
        <v>14480206.66</v>
      </c>
      <c r="D51" s="28">
        <f>'IPCO - Residential'!D51+'PGE - Residential'!D51+'PAC - Residential'!D51+'Avista - Residential'!D51+'CNG - Residential'!D51+'NWN - Residential'!D51</f>
        <v>30139370.359999999</v>
      </c>
      <c r="E51" s="28">
        <f t="shared" si="11"/>
        <v>58255223.180000007</v>
      </c>
      <c r="G51" s="12"/>
      <c r="T51" s="13"/>
    </row>
    <row r="52" spans="1:20" x14ac:dyDescent="0.25">
      <c r="A52" s="7">
        <v>43983</v>
      </c>
      <c r="B52" s="38">
        <f>'IPCO - Residential'!B52+'PGE - Residential'!B52+'PAC - Residential'!B52+'Avista - Residential'!B52+'CNG - Residential'!B52+'NWN - Residential'!B52</f>
        <v>8143670.7599999998</v>
      </c>
      <c r="C52" s="38">
        <f>'IPCO - Residential'!C52+'PGE - Residential'!C52+'PAC - Residential'!C52+'Avista - Residential'!C52+'CNG - Residential'!C52+'NWN - Residential'!C52</f>
        <v>10339556.26</v>
      </c>
      <c r="D52" s="38">
        <f>'IPCO - Residential'!D52+'PGE - Residential'!D52+'PAC - Residential'!D52+'Avista - Residential'!D52+'CNG - Residential'!D52+'NWN - Residential'!D52</f>
        <v>36607516.530000009</v>
      </c>
      <c r="E52" s="38">
        <f t="shared" si="11"/>
        <v>55090743.550000012</v>
      </c>
      <c r="G52" s="12"/>
      <c r="T52" s="13"/>
    </row>
    <row r="53" spans="1:20" x14ac:dyDescent="0.25">
      <c r="A53" s="6">
        <v>44013</v>
      </c>
      <c r="B53" s="28">
        <f>'IPCO - Residential'!B53+'PGE - Residential'!B53+'PAC - Residential'!B53+'Avista - Residential'!B53+'CNG - Residential'!B53+'NWN - Residential'!B53</f>
        <v>6807663.4899999993</v>
      </c>
      <c r="C53" s="28">
        <f>'IPCO - Residential'!C53+'PGE - Residential'!C53+'PAC - Residential'!C53+'Avista - Residential'!C53+'CNG - Residential'!C53+'NWN - Residential'!C53</f>
        <v>6543664.7999999989</v>
      </c>
      <c r="D53" s="28">
        <f>'IPCO - Residential'!D53+'PGE - Residential'!D53+'PAC - Residential'!D53+'Avista - Residential'!D53+'CNG - Residential'!D53+'NWN - Residential'!D53</f>
        <v>40561852.840000004</v>
      </c>
      <c r="E53" s="28">
        <f t="shared" si="11"/>
        <v>53913181.130000003</v>
      </c>
      <c r="G53" s="12"/>
      <c r="T53" s="13"/>
    </row>
    <row r="54" spans="1:20" x14ac:dyDescent="0.25">
      <c r="A54" s="7">
        <v>44044</v>
      </c>
      <c r="B54" s="38">
        <f>'IPCO - Residential'!B54+'PGE - Residential'!B54+'PAC - Residential'!B54+'Avista - Residential'!B54+'CNG - Residential'!B54+'NWN - Residential'!B54</f>
        <v>7043775.3700000001</v>
      </c>
      <c r="C54" s="38">
        <f>'IPCO - Residential'!C54+'PGE - Residential'!C54+'PAC - Residential'!C54+'Avista - Residential'!C54+'CNG - Residential'!C54+'NWN - Residential'!C54</f>
        <v>5937688.4000000013</v>
      </c>
      <c r="D54" s="38">
        <f>'IPCO - Residential'!D54+'PGE - Residential'!D54+'PAC - Residential'!D54+'Avista - Residential'!D54+'CNG - Residential'!D54+'NWN - Residential'!D54</f>
        <v>41691741.280000009</v>
      </c>
      <c r="E54" s="38">
        <f t="shared" si="11"/>
        <v>54673205.050000012</v>
      </c>
      <c r="G54" s="12"/>
      <c r="T54" s="13"/>
    </row>
    <row r="55" spans="1:20" x14ac:dyDescent="0.25">
      <c r="A55" s="6">
        <v>44075</v>
      </c>
      <c r="B55" s="28">
        <f>'IPCO - Residential'!B55+'PGE - Residential'!B55+'PAC - Residential'!B55+'Avista - Residential'!B55+'CNG - Residential'!B55+'NWN - Residential'!B55</f>
        <v>7956477.379999999</v>
      </c>
      <c r="C55" s="28">
        <f>'IPCO - Residential'!C55+'PGE - Residential'!C55+'PAC - Residential'!C55+'Avista - Residential'!C55+'CNG - Residential'!C55+'NWN - Residential'!C55</f>
        <v>6224781.4199999999</v>
      </c>
      <c r="D55" s="28">
        <f>'IPCO - Residential'!D55+'PGE - Residential'!D55+'PAC - Residential'!D55+'Avista - Residential'!D55+'CNG - Residential'!D55+'NWN - Residential'!D55</f>
        <v>44287595.159999996</v>
      </c>
      <c r="E55" s="28">
        <f t="shared" si="11"/>
        <v>58468853.959999993</v>
      </c>
      <c r="G55" s="12"/>
      <c r="T55" s="13"/>
    </row>
    <row r="56" spans="1:20" x14ac:dyDescent="0.25">
      <c r="A56" s="7">
        <v>44105</v>
      </c>
      <c r="B56" s="38">
        <f>'IPCO - Residential'!B56+'PGE - Residential'!B56+'PAC - Residential'!B56+'Avista - Residential'!B56+'CNG - Residential'!B56+'NWN - Residential'!B56</f>
        <v>7149177.0700000003</v>
      </c>
      <c r="C56" s="38">
        <f>'IPCO - Residential'!C56+'PGE - Residential'!C56+'PAC - Residential'!C56+'Avista - Residential'!C56+'CNG - Residential'!C56+'NWN - Residential'!C56</f>
        <v>6636657.6699999999</v>
      </c>
      <c r="D56" s="38">
        <f>'IPCO - Residential'!D56+'PGE - Residential'!D56+'PAC - Residential'!D56+'Avista - Residential'!D56+'CNG - Residential'!D56+'NWN - Residential'!D56</f>
        <v>45739306.850000001</v>
      </c>
      <c r="E56" s="38">
        <f t="shared" si="11"/>
        <v>59525141.590000004</v>
      </c>
      <c r="G56" s="12"/>
      <c r="T56" s="13"/>
    </row>
    <row r="57" spans="1:20" x14ac:dyDescent="0.25">
      <c r="A57" s="6">
        <v>44136</v>
      </c>
      <c r="B57" s="28">
        <f>'IPCO - Residential'!B57+'PGE - Residential'!B57+'PAC - Residential'!B57+'Avista - Residential'!B57+'CNG - Residential'!B57+'NWN - Residential'!B57</f>
        <v>7497623.3099999996</v>
      </c>
      <c r="C57" s="28">
        <f>'IPCO - Residential'!C57+'PGE - Residential'!C57+'PAC - Residential'!C57+'Avista - Residential'!C57+'CNG - Residential'!C57+'NWN - Residential'!C57</f>
        <v>6094228.8700000001</v>
      </c>
      <c r="D57" s="28">
        <f>'IPCO - Residential'!D57+'PGE - Residential'!D57+'PAC - Residential'!D57+'Avista - Residential'!D57+'CNG - Residential'!D57+'NWN - Residential'!D57</f>
        <v>48474848.409999996</v>
      </c>
      <c r="E57" s="28">
        <f t="shared" si="11"/>
        <v>62066700.589999996</v>
      </c>
      <c r="G57" s="12"/>
      <c r="T57" s="13"/>
    </row>
    <row r="58" spans="1:20" x14ac:dyDescent="0.25">
      <c r="A58" s="7">
        <v>44166</v>
      </c>
      <c r="B58" s="38">
        <f>'IPCO - Residential'!B58+'PGE - Residential'!B58+'PAC - Residential'!B58+'Avista - Residential'!B58+'CNG - Residential'!B58+'NWN - Residential'!B58</f>
        <v>16371314.190000001</v>
      </c>
      <c r="C58" s="38">
        <f>'IPCO - Residential'!C58+'PGE - Residential'!C58+'PAC - Residential'!C58+'Avista - Residential'!C58+'CNG - Residential'!C58+'NWN - Residential'!C58</f>
        <v>8704218.4100000001</v>
      </c>
      <c r="D58" s="38">
        <f>'IPCO - Residential'!D58+'PGE - Residential'!D58+'PAC - Residential'!D58+'Avista - Residential'!D58+'CNG - Residential'!D58+'NWN - Residential'!D58</f>
        <v>45908006.229999997</v>
      </c>
      <c r="E58" s="38">
        <f t="shared" si="11"/>
        <v>70983538.829999998</v>
      </c>
      <c r="G58" s="12"/>
      <c r="T58" s="13"/>
    </row>
    <row r="59" spans="1:20" x14ac:dyDescent="0.25">
      <c r="A59" s="6">
        <v>44197</v>
      </c>
      <c r="B59" s="28">
        <f>'IPCO - Residential'!B59+'PGE - Residential'!B59+'PAC - Residential'!B59+'Avista - Residential'!B59+'CNG - Residential'!B59+'NWN - Residential'!B59</f>
        <v>13214270.68</v>
      </c>
      <c r="C59" s="28">
        <f>'IPCO - Residential'!C59+'PGE - Residential'!C59+'PAC - Residential'!C59+'Avista - Residential'!C59+'CNG - Residential'!C59+'NWN - Residential'!C59</f>
        <v>8037108.2199999997</v>
      </c>
      <c r="D59" s="28">
        <f>'IPCO - Residential'!D59+'PGE - Residential'!D59+'PAC - Residential'!D59+'Avista - Residential'!D59+'CNG - Residential'!D59+'NWN - Residential'!D59</f>
        <v>55068671.43</v>
      </c>
      <c r="E59" s="28">
        <f t="shared" si="11"/>
        <v>76320050.329999998</v>
      </c>
      <c r="G59" s="12"/>
      <c r="T59" s="13"/>
    </row>
    <row r="60" spans="1:20" x14ac:dyDescent="0.25">
      <c r="A60" s="7">
        <v>44228</v>
      </c>
      <c r="B60" s="38">
        <f>'IPCO - Residential'!B60+'PGE - Residential'!B60+'PAC - Residential'!B60+'Avista - Residential'!B60+'CNG - Residential'!B60+'NWN - Residential'!B60</f>
        <v>16011404.930000002</v>
      </c>
      <c r="C60" s="38">
        <f>'IPCO - Residential'!C60+'PGE - Residential'!C60+'PAC - Residential'!C60+'Avista - Residential'!C60+'CNG - Residential'!C60+'NWN - Residential'!C60</f>
        <v>11106234.59</v>
      </c>
      <c r="D60" s="38">
        <f>'IPCO - Residential'!D60+'PGE - Residential'!D60+'PAC - Residential'!D60+'Avista - Residential'!D60+'CNG - Residential'!D60+'NWN - Residential'!D60</f>
        <v>63088549.710000001</v>
      </c>
      <c r="E60" s="38">
        <f t="shared" si="11"/>
        <v>90206189.230000004</v>
      </c>
      <c r="G60" s="12"/>
      <c r="T60" s="13"/>
    </row>
    <row r="61" spans="1:20" x14ac:dyDescent="0.25">
      <c r="A61" s="6">
        <v>44256</v>
      </c>
      <c r="B61" s="28">
        <f>'IPCO - Residential'!B61+'PGE - Residential'!B61+'PAC - Residential'!B61+'Avista - Residential'!B61+'CNG - Residential'!B61+'NWN - Residential'!B61</f>
        <v>14313409.109999999</v>
      </c>
      <c r="C61" s="28">
        <f>'IPCO - Residential'!C61+'PGE - Residential'!C61+'PAC - Residential'!C61+'Avista - Residential'!C61+'CNG - Residential'!C61+'NWN - Residential'!C61</f>
        <v>10974342.830000002</v>
      </c>
      <c r="D61" s="28">
        <f>'IPCO - Residential'!D61+'PGE - Residential'!D61+'PAC - Residential'!D61+'Avista - Residential'!D61+'CNG - Residential'!D61+'NWN - Residential'!D61</f>
        <v>66427453.00999999</v>
      </c>
      <c r="E61" s="28">
        <f t="shared" si="11"/>
        <v>91715204.949999988</v>
      </c>
      <c r="G61" s="12"/>
      <c r="T61" s="13"/>
    </row>
    <row r="62" spans="1:20" x14ac:dyDescent="0.25">
      <c r="A62" s="7">
        <v>44287</v>
      </c>
      <c r="B62" s="38">
        <f>'IPCO - Residential'!B62+'PGE - Residential'!B62+'PAC - Residential'!B62+'Avista - Residential'!B62+'CNG - Residential'!B62+'NWN - Residential'!B62</f>
        <v>15224391.09</v>
      </c>
      <c r="C62" s="38">
        <f>'IPCO - Residential'!C62+'PGE - Residential'!C62+'PAC - Residential'!C62+'Avista - Residential'!C62+'CNG - Residential'!C62+'NWN - Residential'!C62</f>
        <v>10543368.48</v>
      </c>
      <c r="D62" s="38">
        <f>'IPCO - Residential'!D62+'PGE - Residential'!D62+'PAC - Residential'!D62+'Avista - Residential'!D62+'CNG - Residential'!D62+'NWN - Residential'!D62</f>
        <v>67038804.290000007</v>
      </c>
      <c r="E62" s="38">
        <f t="shared" si="11"/>
        <v>92806563.860000014</v>
      </c>
      <c r="G62" s="14"/>
      <c r="H62" s="15"/>
      <c r="I62" s="15"/>
      <c r="J62" s="15"/>
      <c r="K62" s="15"/>
      <c r="L62" s="15"/>
      <c r="M62" s="15"/>
      <c r="N62" s="15"/>
      <c r="O62" s="15"/>
      <c r="P62" s="15"/>
      <c r="Q62" s="15"/>
      <c r="R62" s="15"/>
      <c r="S62" s="15"/>
      <c r="T62" s="16"/>
    </row>
    <row r="63" spans="1:20" x14ac:dyDescent="0.25">
      <c r="A63" s="6">
        <v>44317</v>
      </c>
      <c r="B63" s="28">
        <f>'IPCO - Residential'!B63+'PGE - Residential'!B63+'PAC - Residential'!B63+'Avista - Residential'!B63+'CNG - Residential'!B63+'NWN - Residential'!B63</f>
        <v>13112466.939999998</v>
      </c>
      <c r="C63" s="28">
        <f>'IPCO - Residential'!C63+'PGE - Residential'!C63+'PAC - Residential'!C63+'Avista - Residential'!C63+'CNG - Residential'!C63+'NWN - Residential'!C63</f>
        <v>11746646.890000001</v>
      </c>
      <c r="D63" s="28">
        <f>'IPCO - Residential'!D63+'PGE - Residential'!D63+'PAC - Residential'!D63+'Avista - Residential'!D63+'CNG - Residential'!D63+'NWN - Residential'!D63</f>
        <v>69161118.38000001</v>
      </c>
      <c r="E63" s="28">
        <f t="shared" si="11"/>
        <v>94020232.210000008</v>
      </c>
    </row>
    <row r="64" spans="1:20" x14ac:dyDescent="0.25">
      <c r="A64" s="7">
        <v>44348</v>
      </c>
      <c r="B64" s="38">
        <f>'IPCO - Residential'!B64+'PGE - Residential'!B64+'PAC - Residential'!B64+'Avista - Residential'!B64+'CNG - Residential'!B64+'NWN - Residential'!B64</f>
        <v>8943344.8800000008</v>
      </c>
      <c r="C64" s="38">
        <f>'IPCO - Residential'!C64+'PGE - Residential'!C64+'PAC - Residential'!C64+'Avista - Residential'!C64+'CNG - Residential'!C64+'NWN - Residential'!C64</f>
        <v>9612006.9999999944</v>
      </c>
      <c r="D64" s="38">
        <f>'IPCO - Residential'!D64+'PGE - Residential'!D64+'PAC - Residential'!D64+'Avista - Residential'!D64+'CNG - Residential'!D64+'NWN - Residential'!D64</f>
        <v>70464497.390000001</v>
      </c>
      <c r="E64" s="38">
        <f t="shared" si="11"/>
        <v>89019849.269999996</v>
      </c>
    </row>
    <row r="65" spans="1:11" x14ac:dyDescent="0.25">
      <c r="A65" s="6">
        <v>44378</v>
      </c>
      <c r="B65" s="28">
        <f>'IPCO - Residential'!B65+'PGE - Residential'!B65+'PAC - Residential'!B65+'Avista - Residential'!B65+'CNG - Residential'!B65+'NWN - Residential'!B65</f>
        <v>8703532.4499999993</v>
      </c>
      <c r="C65" s="28">
        <f>'IPCO - Residential'!C65+'PGE - Residential'!C65+'PAC - Residential'!C65+'Avista - Residential'!C65+'CNG - Residential'!C65+'NWN - Residential'!C65</f>
        <v>7212772.0700000003</v>
      </c>
      <c r="D65" s="28">
        <f>'IPCO - Residential'!D65+'PGE - Residential'!D65+'PAC - Residential'!D65+'Avista - Residential'!D65+'CNG - Residential'!D65+'NWN - Residential'!D65</f>
        <v>68735117.979999989</v>
      </c>
      <c r="E65" s="28">
        <f t="shared" si="11"/>
        <v>84651422.499999985</v>
      </c>
    </row>
    <row r="66" spans="1:11" x14ac:dyDescent="0.25">
      <c r="A66" s="7">
        <v>44409</v>
      </c>
      <c r="B66" s="38">
        <f>'IPCO - Residential'!B66+'PGE - Residential'!B66+'PAC - Residential'!B66+'Avista - Residential'!B66+'CNG - Residential'!B66+'NWN - Residential'!B66</f>
        <v>7026542.7400000012</v>
      </c>
      <c r="C66" s="38">
        <f>'IPCO - Residential'!C66+'PGE - Residential'!C66+'PAC - Residential'!C66+'Avista - Residential'!C66+'CNG - Residential'!C66+'NWN - Residential'!C66</f>
        <v>6868356.1499999994</v>
      </c>
      <c r="D66" s="38">
        <f>'IPCO - Residential'!D66+'PGE - Residential'!D66+'PAC - Residential'!D66+'Avista - Residential'!D66+'CNG - Residential'!D66+'NWN - Residential'!D66</f>
        <v>60360404.249999993</v>
      </c>
      <c r="E66" s="38">
        <f t="shared" si="11"/>
        <v>74255303.139999986</v>
      </c>
    </row>
    <row r="67" spans="1:11" x14ac:dyDescent="0.25">
      <c r="A67" s="6">
        <v>44440</v>
      </c>
      <c r="B67" s="28">
        <f>'IPCO - Residential'!B67+'PGE - Residential'!B67+'PAC - Residential'!B67+'Avista - Residential'!B67+'CNG - Residential'!B67+'NWN - Residential'!B67</f>
        <v>8888348.1999999993</v>
      </c>
      <c r="C67" s="28">
        <f>'IPCO - Residential'!C67+'PGE - Residential'!C67+'PAC - Residential'!C67+'Avista - Residential'!C67+'CNG - Residential'!C67+'NWN - Residential'!C67</f>
        <v>6358329.2000000002</v>
      </c>
      <c r="D67" s="28">
        <f>'IPCO - Residential'!D67+'PGE - Residential'!D67+'PAC - Residential'!D67+'Avista - Residential'!D67+'CNG - Residential'!D67+'NWN - Residential'!D67</f>
        <v>56065102.579999998</v>
      </c>
      <c r="E67" s="28">
        <f t="shared" si="11"/>
        <v>71311779.979999989</v>
      </c>
    </row>
    <row r="68" spans="1:11" x14ac:dyDescent="0.25">
      <c r="A68" s="7">
        <v>44470</v>
      </c>
      <c r="B68" s="38">
        <f>'IPCO - Residential'!B68+'PGE - Residential'!B68+'PAC - Residential'!B68+'Avista - Residential'!B68+'CNG - Residential'!B68+'NWN - Residential'!B68</f>
        <v>7576302.4800000004</v>
      </c>
      <c r="C68" s="38">
        <f>'IPCO - Residential'!C68+'PGE - Residential'!C68+'PAC - Residential'!C68+'Avista - Residential'!C68+'CNG - Residential'!C68+'NWN - Residential'!C68</f>
        <v>6903840.0299999993</v>
      </c>
      <c r="D68" s="38">
        <f>'IPCO - Residential'!D68+'PGE - Residential'!D68+'PAC - Residential'!D68+'Avista - Residential'!D68+'CNG - Residential'!D68+'NWN - Residential'!D68</f>
        <v>47217260.639999993</v>
      </c>
      <c r="E68" s="38">
        <f t="shared" si="11"/>
        <v>61697403.149999991</v>
      </c>
      <c r="H68" s="75" t="s">
        <v>15</v>
      </c>
      <c r="I68" s="76"/>
      <c r="J68" s="76"/>
      <c r="K68" s="77"/>
    </row>
    <row r="69" spans="1:11" x14ac:dyDescent="0.25">
      <c r="A69" s="6">
        <v>44501</v>
      </c>
      <c r="B69" s="28">
        <f>'IPCO - Residential'!B69+'PGE - Residential'!B69+'PAC - Residential'!B69+'Avista - Residential'!B69+'CNG - Residential'!B69+'NWN - Residential'!B69</f>
        <v>8405456.540000001</v>
      </c>
      <c r="C69" s="28">
        <f>'IPCO - Residential'!C69+'PGE - Residential'!C69+'PAC - Residential'!C69+'Avista - Residential'!C69+'CNG - Residential'!C69+'NWN - Residential'!C69</f>
        <v>5953820.6799999997</v>
      </c>
      <c r="D69" s="28">
        <f>'IPCO - Residential'!D69+'PGE - Residential'!D69+'PAC - Residential'!D69+'Avista - Residential'!D69+'CNG - Residential'!D69+'NWN - Residential'!D69</f>
        <v>43106689.969999999</v>
      </c>
      <c r="E69" s="28">
        <f t="shared" si="11"/>
        <v>57465967.189999998</v>
      </c>
      <c r="H69" s="20" t="s">
        <v>2</v>
      </c>
      <c r="I69" s="21" t="s">
        <v>3</v>
      </c>
      <c r="J69" s="22" t="s">
        <v>4</v>
      </c>
      <c r="K69" s="23" t="s">
        <v>5</v>
      </c>
    </row>
    <row r="70" spans="1:11" x14ac:dyDescent="0.25">
      <c r="A70" s="7">
        <v>44531</v>
      </c>
      <c r="B70" s="38">
        <f>'IPCO - Residential'!B70+'PGE - Residential'!B70+'PAC - Residential'!B70+'Avista - Residential'!B70+'CNG - Residential'!B70+'NWN - Residential'!B70</f>
        <v>10513420.18</v>
      </c>
      <c r="C70" s="38">
        <f>'IPCO - Residential'!C70+'PGE - Residential'!C70+'PAC - Residential'!C70+'Avista - Residential'!C70+'CNG - Residential'!C70+'NWN - Residential'!C70</f>
        <v>6850234.629999999</v>
      </c>
      <c r="D70" s="38">
        <f>'IPCO - Residential'!D70+'PGE - Residential'!D70+'PAC - Residential'!D70+'Avista - Residential'!D70+'CNG - Residential'!D70+'NWN - Residential'!D70</f>
        <v>38968877.750000007</v>
      </c>
      <c r="E70" s="38">
        <f t="shared" si="11"/>
        <v>56332532.560000002</v>
      </c>
      <c r="G70" s="17" t="s">
        <v>6</v>
      </c>
      <c r="H70" s="34">
        <f>B84-B83</f>
        <v>1964998.8499999978</v>
      </c>
      <c r="I70" s="34">
        <f t="shared" ref="I70:K70" si="12">C84-C83</f>
        <v>2874741.8199999984</v>
      </c>
      <c r="J70" s="34">
        <f t="shared" si="12"/>
        <v>-2277761.1000000015</v>
      </c>
      <c r="K70" s="35">
        <f t="shared" si="12"/>
        <v>2561979.5699999928</v>
      </c>
    </row>
    <row r="71" spans="1:11" x14ac:dyDescent="0.25">
      <c r="A71" s="6">
        <v>44562</v>
      </c>
      <c r="B71" s="28">
        <f>'IPCO - Residential'!B71+'PGE - Residential'!B71+'PAC - Residential'!B71+'Avista - Residential'!B71+'CNG - Residential'!B71+'NWN - Residential'!B71</f>
        <v>14579383.250000004</v>
      </c>
      <c r="C71" s="28">
        <f>'IPCO - Residential'!C71+'PGE - Residential'!C71+'PAC - Residential'!C71+'Avista - Residential'!C71+'CNG - Residential'!C71+'NWN - Residential'!C71</f>
        <v>7984502.3099999996</v>
      </c>
      <c r="D71" s="28">
        <f>'IPCO - Residential'!D71+'PGE - Residential'!D71+'PAC - Residential'!D71+'Avista - Residential'!D71+'CNG - Residential'!D71+'NWN - Residential'!D71</f>
        <v>37359295.519999996</v>
      </c>
      <c r="E71" s="28">
        <f t="shared" si="11"/>
        <v>59923181.079999998</v>
      </c>
      <c r="G71" s="17" t="s">
        <v>7</v>
      </c>
      <c r="H71" s="36">
        <f>(B84-B83)/B83</f>
        <v>0.10582796939692878</v>
      </c>
      <c r="I71" s="36">
        <f t="shared" ref="I71:K71" si="13">(C84-C83)/C83</f>
        <v>0.31970316203980792</v>
      </c>
      <c r="J71" s="36">
        <f t="shared" si="13"/>
        <v>-8.2255838262716097E-2</v>
      </c>
      <c r="K71" s="33">
        <f>(E84-E83)/E83</f>
        <v>4.6369876082426313E-2</v>
      </c>
    </row>
    <row r="72" spans="1:11" x14ac:dyDescent="0.25">
      <c r="A72" s="7">
        <v>44593</v>
      </c>
      <c r="B72" s="38">
        <f>'IPCO - Residential'!B72+'PGE - Residential'!B72+'PAC - Residential'!B72+'Avista - Residential'!B72+'CNG - Residential'!B72+'NWN - Residential'!B72</f>
        <v>18831589.010000005</v>
      </c>
      <c r="C72" s="38">
        <f>'IPCO - Residential'!C72+'PGE - Residential'!C72+'PAC - Residential'!C72+'Avista - Residential'!C72+'CNG - Residential'!C72+'NWN - Residential'!C72</f>
        <v>10230930.469999999</v>
      </c>
      <c r="D72" s="38">
        <f>'IPCO - Residential'!D72+'PGE - Residential'!D72+'PAC - Residential'!D72+'Avista - Residential'!D72+'CNG - Residential'!D72+'NWN - Residential'!D72</f>
        <v>35508913.880000003</v>
      </c>
      <c r="E72" s="38">
        <f t="shared" si="11"/>
        <v>64571433.360000007</v>
      </c>
      <c r="G72" s="17" t="s">
        <v>8</v>
      </c>
      <c r="H72" s="26">
        <f>B84-B72</f>
        <v>1701269.1799999885</v>
      </c>
      <c r="I72" s="26">
        <f t="shared" ref="I72:K72" si="14">C84-C72</f>
        <v>1635720.6000000015</v>
      </c>
      <c r="J72" s="26">
        <f t="shared" si="14"/>
        <v>-10095496.48</v>
      </c>
      <c r="K72" s="27">
        <f t="shared" si="14"/>
        <v>-6758506.7000000104</v>
      </c>
    </row>
    <row r="73" spans="1:11" x14ac:dyDescent="0.25">
      <c r="A73" s="6">
        <v>44621</v>
      </c>
      <c r="B73" s="28">
        <f>'IPCO - Residential'!B73+'PGE - Residential'!B73+'PAC - Residential'!B73+'Avista - Residential'!B73+'CNG - Residential'!B73+'NWN - Residential'!B73</f>
        <v>16842956.199999996</v>
      </c>
      <c r="C73" s="28">
        <f>'IPCO - Residential'!C73+'PGE - Residential'!C73+'PAC - Residential'!C73+'Avista - Residential'!C73+'CNG - Residential'!C73+'NWN - Residential'!C73</f>
        <v>10953380.34</v>
      </c>
      <c r="D73" s="28">
        <f>'IPCO - Residential'!D73+'PGE - Residential'!D73+'PAC - Residential'!D73+'Avista - Residential'!D73+'CNG - Residential'!D73+'NWN - Residential'!D73</f>
        <v>35495037.860000007</v>
      </c>
      <c r="E73" s="28">
        <f t="shared" si="11"/>
        <v>63291374.400000006</v>
      </c>
      <c r="G73" s="17" t="s">
        <v>9</v>
      </c>
      <c r="H73" s="18">
        <f>(B84-B72)/B72</f>
        <v>9.0341244124251846E-2</v>
      </c>
      <c r="I73" s="18">
        <f t="shared" ref="I73:K73" si="15">(C84-C72)/C72</f>
        <v>0.15987994491765925</v>
      </c>
      <c r="J73" s="18">
        <f t="shared" si="15"/>
        <v>-0.28430879395852698</v>
      </c>
      <c r="K73" s="19">
        <f t="shared" si="15"/>
        <v>-0.10466713139725183</v>
      </c>
    </row>
    <row r="74" spans="1:11" x14ac:dyDescent="0.25">
      <c r="A74" s="7">
        <v>44652</v>
      </c>
      <c r="B74" s="38">
        <f>'IPCO - Residential'!B74+'PGE - Residential'!B74+'PAC - Residential'!B74+'Avista - Residential'!B74+'CNG - Residential'!B74+'NWN - Residential'!B74</f>
        <v>16549452.800000003</v>
      </c>
      <c r="C74" s="38">
        <f>'IPCO - Residential'!C74+'PGE - Residential'!C74+'PAC - Residential'!C74+'Avista - Residential'!C74+'CNG - Residential'!C74+'NWN - Residential'!C74</f>
        <v>11307328.460000003</v>
      </c>
      <c r="D74" s="38">
        <f>'IPCO - Residential'!D74+'PGE - Residential'!D74+'PAC - Residential'!D74+'Avista - Residential'!D74+'CNG - Residential'!D74+'NWN - Residential'!D74</f>
        <v>35881294.340000004</v>
      </c>
      <c r="E74" s="38">
        <f t="shared" si="11"/>
        <v>63738075.600000009</v>
      </c>
    </row>
    <row r="75" spans="1:11" x14ac:dyDescent="0.25">
      <c r="A75" s="6">
        <v>44682</v>
      </c>
      <c r="B75" s="28">
        <f>'IPCO - Residential'!B75+'PGE - Residential'!B75+'PAC - Residential'!B75+'Avista - Residential'!B75+'CNG - Residential'!B75+'NWN - Residential'!B75</f>
        <v>14072638.320000004</v>
      </c>
      <c r="C75" s="28">
        <f>'IPCO - Residential'!C75+'PGE - Residential'!C75+'PAC - Residential'!C75+'Avista - Residential'!C75+'CNG - Residential'!C75+'NWN - Residential'!C75</f>
        <v>10575575.799999997</v>
      </c>
      <c r="D75" s="28">
        <f>'IPCO - Residential'!D75+'PGE - Residential'!D75+'PAC - Residential'!D75+'Avista - Residential'!D75+'CNG - Residential'!D75+'NWN - Residential'!D75</f>
        <v>35576534.390000001</v>
      </c>
      <c r="E75" s="28">
        <f t="shared" si="11"/>
        <v>60224748.510000005</v>
      </c>
    </row>
    <row r="76" spans="1:11" x14ac:dyDescent="0.25">
      <c r="A76" s="7">
        <v>44713</v>
      </c>
      <c r="B76" s="38">
        <f>'IPCO - Residential'!B76+'PGE - Residential'!B76+'PAC - Residential'!B76+'Avista - Residential'!B76+'CNG - Residential'!B76+'NWN - Residential'!B76</f>
        <v>12680004.879999997</v>
      </c>
      <c r="C76" s="38">
        <f>'IPCO - Residential'!C76+'PGE - Residential'!C76+'PAC - Residential'!C76+'Avista - Residential'!C76+'CNG - Residential'!C76+'NWN - Residential'!C76</f>
        <v>9309011.7200000007</v>
      </c>
      <c r="D76" s="38">
        <f>'IPCO - Residential'!D76+'PGE - Residential'!D76+'PAC - Residential'!D76+'Avista - Residential'!D76+'CNG - Residential'!D76+'NWN - Residential'!D76</f>
        <v>35637289.619999997</v>
      </c>
      <c r="E76" s="38">
        <f t="shared" si="11"/>
        <v>57626306.219999999</v>
      </c>
    </row>
    <row r="77" spans="1:11" x14ac:dyDescent="0.25">
      <c r="A77" s="6">
        <v>44743</v>
      </c>
      <c r="B77" s="28">
        <f>'IPCO - Residential'!B77+'PGE - Residential'!B77+'PAC - Residential'!B77+'Avista - Residential'!B77+'CNG - Residential'!B77+'NWN - Residential'!B77</f>
        <v>9934061.370000001</v>
      </c>
      <c r="C77" s="28">
        <f>'IPCO - Residential'!C77+'PGE - Residential'!C77+'PAC - Residential'!C77+'Avista - Residential'!C77+'CNG - Residential'!C77+'NWN - Residential'!C77</f>
        <v>8573918.9299999997</v>
      </c>
      <c r="D77" s="28">
        <f>'IPCO - Residential'!D77+'PGE - Residential'!D77+'PAC - Residential'!D77+'Avista - Residential'!D77+'CNG - Residential'!D77+'NWN - Residential'!D77</f>
        <v>35516020.819999993</v>
      </c>
      <c r="E77" s="28">
        <f t="shared" si="11"/>
        <v>54024001.11999999</v>
      </c>
    </row>
    <row r="78" spans="1:11" x14ac:dyDescent="0.25">
      <c r="A78" s="7">
        <v>44774</v>
      </c>
      <c r="B78" s="38">
        <f>'IPCO - Residential'!B78+'PGE - Residential'!B78+'PAC - Residential'!B78+'Avista - Residential'!B78+'CNG - Residential'!B78+'NWN - Residential'!B78</f>
        <v>8212808.6100000031</v>
      </c>
      <c r="C78" s="38">
        <f>'IPCO - Residential'!C78+'PGE - Residential'!C78+'PAC - Residential'!C78+'Avista - Residential'!C78+'CNG - Residential'!C78+'NWN - Residential'!C78</f>
        <v>6481031.9400000013</v>
      </c>
      <c r="D78" s="38">
        <f>'IPCO - Residential'!D78+'PGE - Residential'!D78+'PAC - Residential'!D78+'Avista - Residential'!D78+'CNG - Residential'!D78+'NWN - Residential'!D78</f>
        <v>34707437.920000002</v>
      </c>
      <c r="E78" s="38">
        <f t="shared" si="11"/>
        <v>49401278.470000006</v>
      </c>
    </row>
    <row r="79" spans="1:11" x14ac:dyDescent="0.25">
      <c r="A79" s="39">
        <v>44805</v>
      </c>
      <c r="B79" s="40">
        <f>'IPCO - Residential'!B79+'PGE - Residential'!B79+'PAC - Residential'!B79+'Avista - Residential'!B79+'CNG - Residential'!B79+'NWN - Residential'!B79</f>
        <v>8707013.8899999987</v>
      </c>
      <c r="C79" s="40">
        <f>'IPCO - Residential'!C79+'PGE - Residential'!C79+'PAC - Residential'!C79+'Avista - Residential'!C79+'CNG - Residential'!C79+'NWN - Residential'!C79</f>
        <v>6849050.7800000021</v>
      </c>
      <c r="D79" s="40">
        <f>'IPCO - Residential'!D79+'PGE - Residential'!D79+'PAC - Residential'!D79+'Avista - Residential'!D79+'CNG - Residential'!D79+'NWN - Residential'!D79</f>
        <v>35497084.140000001</v>
      </c>
      <c r="E79" s="40">
        <f>SUM(B79:D79)</f>
        <v>51053148.810000002</v>
      </c>
    </row>
    <row r="80" spans="1:11" x14ac:dyDescent="0.25">
      <c r="A80" s="7">
        <v>44835</v>
      </c>
      <c r="B80" s="38">
        <f>'IPCO - Residential'!B80+'PGE - Residential'!B80+'PAC - Residential'!B80+'Avista - Residential'!B80+'CNG - Residential'!B80+'NWN - Residential'!B80</f>
        <v>9101780.5599999987</v>
      </c>
      <c r="C80" s="38">
        <f>'IPCO - Residential'!C80+'PGE - Residential'!C80+'PAC - Residential'!C80+'Avista - Residential'!C80+'CNG - Residential'!C80+'NWN - Residential'!C80</f>
        <v>7251245.3399999999</v>
      </c>
      <c r="D80" s="38">
        <f>'IPCO - Residential'!D80+'PGE - Residential'!D80+'PAC - Residential'!D80+'Avista - Residential'!D80+'CNG - Residential'!D80+'NWN - Residential'!D80</f>
        <v>32374097.640000001</v>
      </c>
      <c r="E80" s="38">
        <f>SUM(B80:D80)</f>
        <v>48727123.539999999</v>
      </c>
    </row>
    <row r="81" spans="1:5" x14ac:dyDescent="0.25">
      <c r="A81" s="6">
        <v>44866</v>
      </c>
      <c r="B81" s="28">
        <f>'IPCO - Residential'!B81+'PGE - Residential'!B81+'PAC - Residential'!B81+'Avista - Residential'!B81+'CNG - Residential'!B81+'NWN - Residential'!B81</f>
        <v>8939007.2699999996</v>
      </c>
      <c r="C81" s="28">
        <f>'IPCO - Residential'!C81+'PGE - Residential'!C81+'PAC - Residential'!C81+'Avista - Residential'!C81+'CNG - Residential'!C81+'NWN - Residential'!C81</f>
        <v>5977601.3900000006</v>
      </c>
      <c r="D81" s="28">
        <f>'IPCO - Residential'!D81+'PGE - Residential'!D81+'PAC - Residential'!D81+'Avista - Residential'!D81+'CNG - Residential'!D81+'NWN - Residential'!D81</f>
        <v>30173986.170000002</v>
      </c>
      <c r="E81" s="28">
        <f>SUM(B81:D81)</f>
        <v>45090594.829999998</v>
      </c>
    </row>
    <row r="82" spans="1:5" x14ac:dyDescent="0.25">
      <c r="A82" s="7">
        <v>44896</v>
      </c>
      <c r="B82" s="38">
        <f>'IPCO - Residential'!B82+'PGE - Residential'!B82+'PAC - Residential'!B82+'Avista - Residential'!B82+'CNG - Residential'!B82+'NWN - Residential'!B82</f>
        <v>13531988.300000001</v>
      </c>
      <c r="C82" s="38">
        <f>'IPCO - Residential'!C82+'PGE - Residential'!C82+'PAC - Residential'!C82+'Avista - Residential'!C82+'CNG - Residential'!C82+'NWN - Residential'!C82</f>
        <v>6905091.0300000021</v>
      </c>
      <c r="D82" s="38">
        <f>'IPCO - Residential'!D82+'PGE - Residential'!D82+'PAC - Residential'!D82+'Avista - Residential'!D82+'CNG - Residential'!D82+'NWN - Residential'!D82</f>
        <v>29576466.559999999</v>
      </c>
      <c r="E82" s="38">
        <f>SUM(B82:D82)</f>
        <v>50013545.890000001</v>
      </c>
    </row>
    <row r="83" spans="1:5" x14ac:dyDescent="0.25">
      <c r="A83" s="39">
        <v>44927</v>
      </c>
      <c r="B83" s="40">
        <f>'IPCO - Residential'!B83+'PGE - Residential'!B83+'PAC - Residential'!B83+'Avista - Residential'!B83+'CNG - Residential'!B83+'NWN - Residential'!B83</f>
        <v>18567859.339999996</v>
      </c>
      <c r="C83" s="40">
        <f>'IPCO - Residential'!C83+'PGE - Residential'!C83+'PAC - Residential'!C83+'Avista - Residential'!C83+'CNG - Residential'!C83+'NWN - Residential'!C83</f>
        <v>8991909.2500000019</v>
      </c>
      <c r="D83" s="40">
        <f>'IPCO - Residential'!D83+'PGE - Residential'!D83+'PAC - Residential'!D83+'Avista - Residential'!D83+'CNG - Residential'!D83+'NWN - Residential'!D83</f>
        <v>27691178.500000004</v>
      </c>
      <c r="E83" s="40">
        <f>SUM(B83:D83)</f>
        <v>55250947.090000004</v>
      </c>
    </row>
    <row r="84" spans="1:5" x14ac:dyDescent="0.25">
      <c r="A84" s="87">
        <v>44958</v>
      </c>
      <c r="B84" s="67">
        <f>'IPCO - Residential'!B84+'PGE - Residential'!B84+'PAC - Residential'!B84+'Avista - Residential'!B84+'CNG - Residential'!B84+'NWN - Residential'!B84</f>
        <v>20532858.189999994</v>
      </c>
      <c r="C84" s="67">
        <f>'IPCO - Residential'!C84+'PGE - Residential'!C84+'PAC - Residential'!C84+'Avista - Residential'!C84+'CNG - Residential'!C84+'NWN - Residential'!C84</f>
        <v>11866651.07</v>
      </c>
      <c r="D84" s="67">
        <f>'IPCO - Residential'!D84+'PGE - Residential'!D84+'PAC - Residential'!D84+'Avista - Residential'!D84+'CNG - Residential'!D84+'NWN - Residential'!D84</f>
        <v>25413417.400000002</v>
      </c>
      <c r="E84" s="67">
        <f>SUM(B84:D84)</f>
        <v>57812926.659999996</v>
      </c>
    </row>
    <row r="86" spans="1:5" x14ac:dyDescent="0.25">
      <c r="A86" s="75" t="s">
        <v>12</v>
      </c>
      <c r="B86" s="77"/>
    </row>
    <row r="87" spans="1:5" x14ac:dyDescent="0.25">
      <c r="A87" s="29" t="s">
        <v>0</v>
      </c>
      <c r="B87" s="29" t="s">
        <v>13</v>
      </c>
    </row>
    <row r="88" spans="1:5" x14ac:dyDescent="0.25">
      <c r="A88" s="6">
        <v>43831</v>
      </c>
      <c r="B88" s="28">
        <f>E47/E6</f>
        <v>142.91305091229009</v>
      </c>
    </row>
    <row r="89" spans="1:5" x14ac:dyDescent="0.25">
      <c r="A89" s="7">
        <v>43862</v>
      </c>
      <c r="B89" s="38">
        <f>E48/E7</f>
        <v>145.03291640973239</v>
      </c>
    </row>
    <row r="90" spans="1:5" x14ac:dyDescent="0.25">
      <c r="A90" s="6">
        <v>43891</v>
      </c>
      <c r="B90" s="28">
        <f>E49/E8</f>
        <v>154.46446676753104</v>
      </c>
    </row>
    <row r="91" spans="1:5" x14ac:dyDescent="0.25">
      <c r="A91" s="7">
        <v>43922</v>
      </c>
      <c r="B91" s="38">
        <f>E50/E9</f>
        <v>180.50798901660093</v>
      </c>
    </row>
    <row r="92" spans="1:5" x14ac:dyDescent="0.25">
      <c r="A92" s="6">
        <v>43952</v>
      </c>
      <c r="B92" s="28">
        <f>E51/E10</f>
        <v>195.16837644520535</v>
      </c>
    </row>
    <row r="93" spans="1:5" x14ac:dyDescent="0.25">
      <c r="A93" s="7">
        <v>43983</v>
      </c>
      <c r="B93" s="38">
        <f>E52/E11</f>
        <v>203.83520077995794</v>
      </c>
    </row>
    <row r="94" spans="1:5" x14ac:dyDescent="0.25">
      <c r="A94" s="6">
        <v>44013</v>
      </c>
      <c r="B94" s="28">
        <f>E53/E12</f>
        <v>214.10517233436721</v>
      </c>
    </row>
    <row r="95" spans="1:5" x14ac:dyDescent="0.25">
      <c r="A95" s="7">
        <v>44044</v>
      </c>
      <c r="B95" s="38">
        <f>E54/E13</f>
        <v>223.61320516648334</v>
      </c>
    </row>
    <row r="96" spans="1:5" x14ac:dyDescent="0.25">
      <c r="A96" s="6">
        <v>44075</v>
      </c>
      <c r="B96" s="28">
        <f>E55/E14</f>
        <v>238.67566072857304</v>
      </c>
    </row>
    <row r="97" spans="1:8" x14ac:dyDescent="0.25">
      <c r="A97" s="7">
        <v>44105</v>
      </c>
      <c r="B97" s="38">
        <f>E56/E15</f>
        <v>247.84896172246812</v>
      </c>
    </row>
    <row r="98" spans="1:8" x14ac:dyDescent="0.25">
      <c r="A98" s="6">
        <v>44136</v>
      </c>
      <c r="B98" s="28">
        <f>E57/E16</f>
        <v>252.44424980578614</v>
      </c>
    </row>
    <row r="99" spans="1:8" x14ac:dyDescent="0.25">
      <c r="A99" s="7">
        <v>44166</v>
      </c>
      <c r="B99" s="38">
        <f>E58/E17</f>
        <v>287.45024673810042</v>
      </c>
    </row>
    <row r="100" spans="1:8" x14ac:dyDescent="0.25">
      <c r="A100" s="6">
        <v>44197</v>
      </c>
      <c r="B100" s="28">
        <f>E59/E18</f>
        <v>318.53242430060226</v>
      </c>
    </row>
    <row r="101" spans="1:8" x14ac:dyDescent="0.25">
      <c r="A101" s="7">
        <v>44228</v>
      </c>
      <c r="B101" s="38">
        <f>E60/E19</f>
        <v>334.79137926811165</v>
      </c>
    </row>
    <row r="102" spans="1:8" x14ac:dyDescent="0.25">
      <c r="A102" s="6">
        <v>44256</v>
      </c>
      <c r="B102" s="28">
        <f>E61/E20</f>
        <v>353.14060116359207</v>
      </c>
    </row>
    <row r="103" spans="1:8" x14ac:dyDescent="0.25">
      <c r="A103" s="7">
        <v>44287</v>
      </c>
      <c r="B103" s="38">
        <f>E62/E21</f>
        <v>346.30090173660608</v>
      </c>
    </row>
    <row r="104" spans="1:8" x14ac:dyDescent="0.25">
      <c r="A104" s="6">
        <v>44317</v>
      </c>
      <c r="B104" s="28">
        <f>E63/E22</f>
        <v>330.77180675121815</v>
      </c>
    </row>
    <row r="105" spans="1:8" x14ac:dyDescent="0.25">
      <c r="A105" s="7">
        <v>44348</v>
      </c>
      <c r="B105" s="38">
        <f>E64/E23</f>
        <v>329.53715635827876</v>
      </c>
    </row>
    <row r="106" spans="1:8" x14ac:dyDescent="0.25">
      <c r="A106" s="6">
        <v>44378</v>
      </c>
      <c r="B106" s="28">
        <f>E65/E24</f>
        <v>314.60158877636343</v>
      </c>
    </row>
    <row r="107" spans="1:8" x14ac:dyDescent="0.25">
      <c r="A107" s="7">
        <v>44409</v>
      </c>
      <c r="B107" s="38">
        <f>E66/E25</f>
        <v>312.49206995955774</v>
      </c>
    </row>
    <row r="108" spans="1:8" x14ac:dyDescent="0.25">
      <c r="A108" s="6">
        <v>44440</v>
      </c>
      <c r="B108" s="28">
        <f>E67/E26</f>
        <v>301.23931254435468</v>
      </c>
      <c r="H108" s="20" t="s">
        <v>13</v>
      </c>
    </row>
    <row r="109" spans="1:8" x14ac:dyDescent="0.25">
      <c r="A109" s="7">
        <v>44470</v>
      </c>
      <c r="B109" s="38">
        <f>E68/E27</f>
        <v>270.24587343025212</v>
      </c>
      <c r="G109" s="17" t="s">
        <v>6</v>
      </c>
      <c r="H109" s="30">
        <f>B125-B124</f>
        <v>2.5728907661923017</v>
      </c>
    </row>
    <row r="110" spans="1:8" x14ac:dyDescent="0.25">
      <c r="A110" s="6">
        <v>44501</v>
      </c>
      <c r="B110" s="28">
        <f>E69/E28</f>
        <v>255.66905813575835</v>
      </c>
      <c r="G110" s="17" t="s">
        <v>7</v>
      </c>
      <c r="H110" s="25">
        <f>(B125-B124)/B124</f>
        <v>1.0820671269275798E-2</v>
      </c>
    </row>
    <row r="111" spans="1:8" x14ac:dyDescent="0.25">
      <c r="A111" s="7">
        <v>44531</v>
      </c>
      <c r="B111" s="38">
        <f>E70/E29</f>
        <v>249.12120535102267</v>
      </c>
      <c r="G111" s="17" t="s">
        <v>8</v>
      </c>
      <c r="H111" s="31">
        <f>B125-B113</f>
        <v>-15.547254511813151</v>
      </c>
    </row>
    <row r="112" spans="1:8" x14ac:dyDescent="0.25">
      <c r="A112" s="6">
        <v>44562</v>
      </c>
      <c r="B112" s="28">
        <f>E71/E30</f>
        <v>256.79749164338239</v>
      </c>
      <c r="G112" s="17" t="s">
        <v>9</v>
      </c>
      <c r="H112" s="19">
        <f>(B125-B113)/B113</f>
        <v>-6.0756223969291964E-2</v>
      </c>
    </row>
    <row r="113" spans="1:10" x14ac:dyDescent="0.25">
      <c r="A113" s="7">
        <v>44593</v>
      </c>
      <c r="B113" s="38">
        <f>E72/E31</f>
        <v>255.89566790179725</v>
      </c>
    </row>
    <row r="114" spans="1:10" x14ac:dyDescent="0.25">
      <c r="A114" s="6">
        <v>44621</v>
      </c>
      <c r="B114" s="28">
        <f>E73/E32</f>
        <v>251.31880700611907</v>
      </c>
    </row>
    <row r="115" spans="1:10" x14ac:dyDescent="0.25">
      <c r="A115" s="7">
        <v>44652</v>
      </c>
      <c r="B115" s="38">
        <f>E74/E33</f>
        <v>240.95840223197581</v>
      </c>
    </row>
    <row r="116" spans="1:10" x14ac:dyDescent="0.25">
      <c r="A116" s="6">
        <v>44682</v>
      </c>
      <c r="B116" s="28">
        <f>E75/E34</f>
        <v>229.72691472318223</v>
      </c>
    </row>
    <row r="117" spans="1:10" x14ac:dyDescent="0.25">
      <c r="A117" s="7">
        <v>44713</v>
      </c>
      <c r="B117" s="38">
        <f>E76/E35</f>
        <v>222.05043260801713</v>
      </c>
    </row>
    <row r="118" spans="1:10" x14ac:dyDescent="0.25">
      <c r="A118" s="6">
        <v>44743</v>
      </c>
      <c r="B118" s="28">
        <f>E77/E36</f>
        <v>209.77343320325389</v>
      </c>
    </row>
    <row r="119" spans="1:10" x14ac:dyDescent="0.25">
      <c r="A119" s="7">
        <v>44774</v>
      </c>
      <c r="B119" s="38">
        <f>E78/E37</f>
        <v>213.35589982897423</v>
      </c>
      <c r="J119" s="1" t="s">
        <v>14</v>
      </c>
    </row>
    <row r="120" spans="1:10" x14ac:dyDescent="0.25">
      <c r="A120" s="39">
        <v>44805</v>
      </c>
      <c r="B120" s="40">
        <f>E79/E38</f>
        <v>220.64347341853119</v>
      </c>
    </row>
    <row r="121" spans="1:10" x14ac:dyDescent="0.25">
      <c r="A121" s="7">
        <v>44835</v>
      </c>
      <c r="B121" s="38">
        <f>E80/E39</f>
        <v>213.57681654014061</v>
      </c>
    </row>
    <row r="122" spans="1:10" x14ac:dyDescent="0.25">
      <c r="A122" s="39">
        <v>44866</v>
      </c>
      <c r="B122" s="40">
        <f>E81/E40</f>
        <v>201.85058522020179</v>
      </c>
    </row>
    <row r="123" spans="1:10" x14ac:dyDescent="0.25">
      <c r="A123" s="7">
        <v>44896</v>
      </c>
      <c r="B123" s="38">
        <f>E82/E41</f>
        <v>221.08952536094142</v>
      </c>
    </row>
    <row r="124" spans="1:10" x14ac:dyDescent="0.25">
      <c r="A124" s="39">
        <v>44927</v>
      </c>
      <c r="B124" s="40">
        <f>E83/E42</f>
        <v>237.7755226237918</v>
      </c>
    </row>
    <row r="125" spans="1:10" x14ac:dyDescent="0.25">
      <c r="A125" s="87">
        <v>44958</v>
      </c>
      <c r="B125" s="62">
        <f>E84/E43</f>
        <v>240.3484133899841</v>
      </c>
    </row>
  </sheetData>
  <mergeCells count="6">
    <mergeCell ref="H68:K68"/>
    <mergeCell ref="A86:B86"/>
    <mergeCell ref="A4:E4"/>
    <mergeCell ref="A1:E3"/>
    <mergeCell ref="A45:E45"/>
    <mergeCell ref="H27:K27"/>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8E0A-19CA-4E4F-A565-095A5E87D468}">
  <dimension ref="A1:T125"/>
  <sheetViews>
    <sheetView workbookViewId="0">
      <selection activeCell="D122" sqref="D122"/>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34</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2897</v>
      </c>
      <c r="C6" s="8">
        <v>557</v>
      </c>
      <c r="D6" s="8">
        <v>438</v>
      </c>
      <c r="E6" s="8">
        <f>SUM(B6:D6)</f>
        <v>3892</v>
      </c>
      <c r="G6" s="12"/>
      <c r="T6" s="13"/>
    </row>
    <row r="7" spans="1:20" x14ac:dyDescent="0.25">
      <c r="A7" s="7">
        <v>43862</v>
      </c>
      <c r="B7" s="37">
        <v>2605</v>
      </c>
      <c r="C7" s="37">
        <v>627</v>
      </c>
      <c r="D7" s="37">
        <v>481</v>
      </c>
      <c r="E7" s="37">
        <f t="shared" ref="E7:E38" si="0">SUM(B7:D7)</f>
        <v>3713</v>
      </c>
      <c r="G7" s="12"/>
      <c r="T7" s="13"/>
    </row>
    <row r="8" spans="1:20" x14ac:dyDescent="0.25">
      <c r="A8" s="6">
        <v>43891</v>
      </c>
      <c r="B8" s="8">
        <v>3315</v>
      </c>
      <c r="C8" s="8">
        <v>905</v>
      </c>
      <c r="D8" s="8">
        <v>620</v>
      </c>
      <c r="E8" s="8">
        <f t="shared" si="0"/>
        <v>4840</v>
      </c>
      <c r="G8" s="12"/>
      <c r="T8" s="13"/>
    </row>
    <row r="9" spans="1:20" x14ac:dyDescent="0.25">
      <c r="A9" s="7">
        <v>43922</v>
      </c>
      <c r="B9" s="37">
        <v>3437</v>
      </c>
      <c r="C9" s="37">
        <v>1559</v>
      </c>
      <c r="D9" s="37">
        <v>1079</v>
      </c>
      <c r="E9" s="37">
        <f t="shared" si="0"/>
        <v>6075</v>
      </c>
      <c r="G9" s="12"/>
      <c r="T9" s="13"/>
    </row>
    <row r="10" spans="1:20" x14ac:dyDescent="0.25">
      <c r="A10" s="6">
        <v>43952</v>
      </c>
      <c r="B10" s="8">
        <v>4675</v>
      </c>
      <c r="C10" s="8">
        <v>1526</v>
      </c>
      <c r="D10" s="8">
        <v>1758</v>
      </c>
      <c r="E10" s="8">
        <f t="shared" si="0"/>
        <v>7959</v>
      </c>
      <c r="G10" s="12"/>
      <c r="T10" s="13"/>
    </row>
    <row r="11" spans="1:20" x14ac:dyDescent="0.25">
      <c r="A11" s="7">
        <v>43983</v>
      </c>
      <c r="B11" s="37">
        <v>3308</v>
      </c>
      <c r="C11" s="37">
        <v>1129</v>
      </c>
      <c r="D11" s="37">
        <v>2157</v>
      </c>
      <c r="E11" s="37">
        <f t="shared" si="0"/>
        <v>6594</v>
      </c>
      <c r="G11" s="12"/>
      <c r="T11" s="13"/>
    </row>
    <row r="12" spans="1:20" x14ac:dyDescent="0.25">
      <c r="A12" s="6">
        <v>44013</v>
      </c>
      <c r="B12" s="8">
        <v>2706</v>
      </c>
      <c r="C12" s="8">
        <v>942</v>
      </c>
      <c r="D12" s="8">
        <v>2327</v>
      </c>
      <c r="E12" s="8">
        <f t="shared" si="0"/>
        <v>5975</v>
      </c>
      <c r="G12" s="12"/>
      <c r="T12" s="13"/>
    </row>
    <row r="13" spans="1:20" x14ac:dyDescent="0.25">
      <c r="A13" s="7">
        <v>44044</v>
      </c>
      <c r="B13" s="37">
        <v>2894</v>
      </c>
      <c r="C13" s="37">
        <v>1088</v>
      </c>
      <c r="D13" s="37">
        <v>2411</v>
      </c>
      <c r="E13" s="37">
        <f t="shared" si="0"/>
        <v>6393</v>
      </c>
      <c r="G13" s="12"/>
      <c r="T13" s="13"/>
    </row>
    <row r="14" spans="1:20" x14ac:dyDescent="0.25">
      <c r="A14" s="6">
        <v>44075</v>
      </c>
      <c r="B14" s="8">
        <v>3138</v>
      </c>
      <c r="C14" s="8">
        <v>1177</v>
      </c>
      <c r="D14" s="8">
        <v>2588</v>
      </c>
      <c r="E14" s="8">
        <f t="shared" si="0"/>
        <v>6903</v>
      </c>
      <c r="G14" s="12"/>
      <c r="T14" s="13"/>
    </row>
    <row r="15" spans="1:20" x14ac:dyDescent="0.25">
      <c r="A15" s="7">
        <v>44105</v>
      </c>
      <c r="B15" s="37">
        <v>2795</v>
      </c>
      <c r="C15" s="37">
        <v>1162</v>
      </c>
      <c r="D15" s="37">
        <v>2655</v>
      </c>
      <c r="E15" s="37">
        <f t="shared" si="0"/>
        <v>6612</v>
      </c>
      <c r="G15" s="12"/>
      <c r="T15" s="13"/>
    </row>
    <row r="16" spans="1:20" x14ac:dyDescent="0.25">
      <c r="A16" s="6">
        <v>44136</v>
      </c>
      <c r="B16" s="8">
        <v>3137</v>
      </c>
      <c r="C16" s="8">
        <v>1272</v>
      </c>
      <c r="D16" s="8">
        <v>2793</v>
      </c>
      <c r="E16" s="8">
        <f t="shared" si="0"/>
        <v>7202</v>
      </c>
      <c r="G16" s="12"/>
      <c r="T16" s="13"/>
    </row>
    <row r="17" spans="1:20" x14ac:dyDescent="0.25">
      <c r="A17" s="7">
        <v>44166</v>
      </c>
      <c r="B17" s="37">
        <v>2450</v>
      </c>
      <c r="C17" s="37">
        <v>910</v>
      </c>
      <c r="D17" s="37">
        <v>1929</v>
      </c>
      <c r="E17" s="37">
        <f t="shared" si="0"/>
        <v>5289</v>
      </c>
      <c r="G17" s="12"/>
      <c r="T17" s="13"/>
    </row>
    <row r="18" spans="1:20" x14ac:dyDescent="0.25">
      <c r="A18" s="6">
        <v>44197</v>
      </c>
      <c r="B18" s="8">
        <v>1881</v>
      </c>
      <c r="C18" s="8">
        <v>673</v>
      </c>
      <c r="D18" s="8">
        <v>1744</v>
      </c>
      <c r="E18" s="8">
        <f t="shared" si="0"/>
        <v>4298</v>
      </c>
      <c r="G18" s="12"/>
      <c r="T18" s="13"/>
    </row>
    <row r="19" spans="1:20" x14ac:dyDescent="0.25">
      <c r="A19" s="7">
        <v>44228</v>
      </c>
      <c r="B19" s="37">
        <v>2265</v>
      </c>
      <c r="C19" s="37">
        <v>840</v>
      </c>
      <c r="D19" s="37">
        <v>1994</v>
      </c>
      <c r="E19" s="37">
        <f t="shared" si="0"/>
        <v>5099</v>
      </c>
      <c r="G19" s="12"/>
      <c r="T19" s="13"/>
    </row>
    <row r="20" spans="1:20" x14ac:dyDescent="0.25">
      <c r="A20" s="6">
        <v>44256</v>
      </c>
      <c r="B20" s="8">
        <v>2105</v>
      </c>
      <c r="C20" s="8">
        <v>737</v>
      </c>
      <c r="D20" s="8">
        <v>1983</v>
      </c>
      <c r="E20" s="8">
        <f t="shared" si="0"/>
        <v>4825</v>
      </c>
      <c r="G20" s="12"/>
      <c r="T20" s="13"/>
    </row>
    <row r="21" spans="1:20" x14ac:dyDescent="0.25">
      <c r="A21" s="7">
        <v>44287</v>
      </c>
      <c r="B21" s="37">
        <v>2116</v>
      </c>
      <c r="C21" s="37">
        <v>746</v>
      </c>
      <c r="D21" s="37">
        <v>1976</v>
      </c>
      <c r="E21" s="37">
        <f t="shared" si="0"/>
        <v>4838</v>
      </c>
      <c r="G21" s="14"/>
      <c r="H21" s="15"/>
      <c r="I21" s="15"/>
      <c r="J21" s="15"/>
      <c r="K21" s="15"/>
      <c r="L21" s="15"/>
      <c r="M21" s="15"/>
      <c r="N21" s="15"/>
      <c r="O21" s="15"/>
      <c r="P21" s="15"/>
      <c r="Q21" s="15"/>
      <c r="R21" s="15"/>
      <c r="S21" s="15"/>
      <c r="T21" s="16"/>
    </row>
    <row r="22" spans="1:20" x14ac:dyDescent="0.25">
      <c r="A22" s="6">
        <v>44317</v>
      </c>
      <c r="B22" s="8">
        <v>2009</v>
      </c>
      <c r="C22" s="8">
        <v>726</v>
      </c>
      <c r="D22" s="8">
        <v>1638</v>
      </c>
      <c r="E22" s="8">
        <f t="shared" si="0"/>
        <v>4373</v>
      </c>
    </row>
    <row r="23" spans="1:20" x14ac:dyDescent="0.25">
      <c r="A23" s="7">
        <v>44348</v>
      </c>
      <c r="B23" s="37">
        <v>2117</v>
      </c>
      <c r="C23" s="37">
        <v>617</v>
      </c>
      <c r="D23" s="37">
        <v>1447</v>
      </c>
      <c r="E23" s="37">
        <f t="shared" si="0"/>
        <v>4181</v>
      </c>
    </row>
    <row r="24" spans="1:20" x14ac:dyDescent="0.25">
      <c r="A24" s="6">
        <v>44378</v>
      </c>
      <c r="B24" s="8">
        <v>2602</v>
      </c>
      <c r="C24" s="8">
        <v>669</v>
      </c>
      <c r="D24" s="8">
        <v>1376</v>
      </c>
      <c r="E24" s="8">
        <f t="shared" si="0"/>
        <v>4647</v>
      </c>
    </row>
    <row r="25" spans="1:20" x14ac:dyDescent="0.25">
      <c r="A25" s="7">
        <v>44409</v>
      </c>
      <c r="B25" s="37">
        <v>2117</v>
      </c>
      <c r="C25" s="37">
        <v>617</v>
      </c>
      <c r="D25" s="37">
        <v>1447</v>
      </c>
      <c r="E25" s="37">
        <f t="shared" si="0"/>
        <v>4181</v>
      </c>
    </row>
    <row r="26" spans="1:20" x14ac:dyDescent="0.25">
      <c r="A26" s="6">
        <v>44440</v>
      </c>
      <c r="B26" s="8">
        <v>2408</v>
      </c>
      <c r="C26" s="8">
        <v>612</v>
      </c>
      <c r="D26" s="8">
        <v>1350</v>
      </c>
      <c r="E26" s="8">
        <f t="shared" si="0"/>
        <v>4370</v>
      </c>
    </row>
    <row r="27" spans="1:20" x14ac:dyDescent="0.25">
      <c r="A27" s="7">
        <v>44470</v>
      </c>
      <c r="B27" s="37">
        <v>2312</v>
      </c>
      <c r="C27" s="37">
        <v>693</v>
      </c>
      <c r="D27" s="37">
        <v>1308</v>
      </c>
      <c r="E27" s="37">
        <f t="shared" si="0"/>
        <v>4313</v>
      </c>
      <c r="H27" s="75" t="s">
        <v>1</v>
      </c>
      <c r="I27" s="76"/>
      <c r="J27" s="76"/>
      <c r="K27" s="77"/>
    </row>
    <row r="28" spans="1:20" x14ac:dyDescent="0.25">
      <c r="A28" s="6">
        <v>44501</v>
      </c>
      <c r="B28" s="8">
        <v>2520</v>
      </c>
      <c r="C28" s="8">
        <v>735</v>
      </c>
      <c r="D28" s="8">
        <v>1310</v>
      </c>
      <c r="E28" s="8">
        <f t="shared" si="0"/>
        <v>4565</v>
      </c>
      <c r="H28" s="45" t="s">
        <v>2</v>
      </c>
      <c r="I28" s="46" t="s">
        <v>3</v>
      </c>
      <c r="J28" s="47" t="s">
        <v>4</v>
      </c>
      <c r="K28" s="48" t="s">
        <v>5</v>
      </c>
      <c r="Q28" s="24"/>
    </row>
    <row r="29" spans="1:20" x14ac:dyDescent="0.25">
      <c r="A29" s="7">
        <v>44531</v>
      </c>
      <c r="B29" s="37">
        <v>2466</v>
      </c>
      <c r="C29" s="37">
        <v>830</v>
      </c>
      <c r="D29" s="37">
        <v>1316</v>
      </c>
      <c r="E29" s="37">
        <f t="shared" si="0"/>
        <v>4612</v>
      </c>
      <c r="G29" s="17" t="s">
        <v>6</v>
      </c>
      <c r="H29" s="34">
        <f>B43-B42</f>
        <v>362</v>
      </c>
      <c r="I29" s="34">
        <f t="shared" ref="I29:K29" si="1">C43-C42</f>
        <v>24</v>
      </c>
      <c r="J29" s="34">
        <f t="shared" si="1"/>
        <v>-192</v>
      </c>
      <c r="K29" s="35">
        <f t="shared" si="1"/>
        <v>194</v>
      </c>
      <c r="Q29" s="24"/>
    </row>
    <row r="30" spans="1:20" x14ac:dyDescent="0.25">
      <c r="A30" s="6">
        <v>44562</v>
      </c>
      <c r="B30" s="8">
        <v>2144</v>
      </c>
      <c r="C30" s="8">
        <v>690</v>
      </c>
      <c r="D30" s="8">
        <v>1282</v>
      </c>
      <c r="E30" s="8">
        <f t="shared" si="0"/>
        <v>4116</v>
      </c>
      <c r="G30" s="17" t="s">
        <v>7</v>
      </c>
      <c r="H30" s="49">
        <f>(B43-B42)/B42</f>
        <v>0.15947136563876652</v>
      </c>
      <c r="I30" s="49">
        <f t="shared" ref="I30:K30" si="2">(C43-C42)/C42</f>
        <v>3.8155802861685212E-2</v>
      </c>
      <c r="J30" s="49">
        <f t="shared" si="2"/>
        <v>-0.15907207953603977</v>
      </c>
      <c r="K30" s="25">
        <f t="shared" si="2"/>
        <v>4.72479298587433E-2</v>
      </c>
    </row>
    <row r="31" spans="1:20" x14ac:dyDescent="0.25">
      <c r="A31" s="7">
        <v>44593</v>
      </c>
      <c r="B31" s="37">
        <v>2333</v>
      </c>
      <c r="C31" s="37">
        <v>641</v>
      </c>
      <c r="D31" s="37">
        <v>1124</v>
      </c>
      <c r="E31" s="37">
        <f t="shared" si="0"/>
        <v>4098</v>
      </c>
      <c r="G31" s="17" t="s">
        <v>8</v>
      </c>
      <c r="H31" s="50">
        <f>B43-B31</f>
        <v>299</v>
      </c>
      <c r="I31" s="50">
        <f t="shared" ref="I31:K31" si="3">C43-C31</f>
        <v>12</v>
      </c>
      <c r="J31" s="50">
        <f t="shared" si="3"/>
        <v>-109</v>
      </c>
      <c r="K31" s="51">
        <f t="shared" si="3"/>
        <v>202</v>
      </c>
    </row>
    <row r="32" spans="1:20" x14ac:dyDescent="0.25">
      <c r="A32" s="6">
        <v>44621</v>
      </c>
      <c r="B32" s="8">
        <v>2345</v>
      </c>
      <c r="C32" s="8">
        <v>776</v>
      </c>
      <c r="D32" s="8">
        <v>1171</v>
      </c>
      <c r="E32" s="8">
        <f t="shared" si="0"/>
        <v>4292</v>
      </c>
      <c r="G32" s="17" t="s">
        <v>9</v>
      </c>
      <c r="H32" s="52">
        <f>(B43-B31)/B31</f>
        <v>0.12816116588084012</v>
      </c>
      <c r="I32" s="52">
        <f t="shared" ref="I32:K32" si="4">(C43-C31)/C31</f>
        <v>1.8720748829953199E-2</v>
      </c>
      <c r="J32" s="52">
        <f t="shared" si="4"/>
        <v>-9.6975088967971523E-2</v>
      </c>
      <c r="K32" s="53">
        <f t="shared" si="4"/>
        <v>4.9292337725719865E-2</v>
      </c>
    </row>
    <row r="33" spans="1:20" x14ac:dyDescent="0.25">
      <c r="A33" s="7">
        <v>44652</v>
      </c>
      <c r="B33" s="37">
        <v>2565</v>
      </c>
      <c r="C33" s="37">
        <v>842</v>
      </c>
      <c r="D33" s="37">
        <v>1226</v>
      </c>
      <c r="E33" s="37">
        <f t="shared" si="0"/>
        <v>4633</v>
      </c>
    </row>
    <row r="34" spans="1:20" x14ac:dyDescent="0.25">
      <c r="A34" s="6">
        <v>44682</v>
      </c>
      <c r="B34" s="8">
        <v>2406</v>
      </c>
      <c r="C34" s="8">
        <v>811</v>
      </c>
      <c r="D34" s="8">
        <v>1208</v>
      </c>
      <c r="E34" s="8">
        <f t="shared" si="0"/>
        <v>4425</v>
      </c>
    </row>
    <row r="35" spans="1:20" x14ac:dyDescent="0.25">
      <c r="A35" s="7">
        <v>44713</v>
      </c>
      <c r="B35" s="37">
        <v>2138</v>
      </c>
      <c r="C35" s="37">
        <v>760</v>
      </c>
      <c r="D35" s="37">
        <v>1207</v>
      </c>
      <c r="E35" s="37">
        <f t="shared" si="0"/>
        <v>4105</v>
      </c>
    </row>
    <row r="36" spans="1:20" x14ac:dyDescent="0.25">
      <c r="A36" s="6">
        <v>44743</v>
      </c>
      <c r="B36" s="8">
        <v>2630</v>
      </c>
      <c r="C36" s="8">
        <v>792</v>
      </c>
      <c r="D36" s="8">
        <v>1224</v>
      </c>
      <c r="E36" s="8">
        <f t="shared" si="0"/>
        <v>4646</v>
      </c>
    </row>
    <row r="37" spans="1:20" x14ac:dyDescent="0.25">
      <c r="A37" s="7">
        <v>44774</v>
      </c>
      <c r="B37" s="37">
        <v>2035</v>
      </c>
      <c r="C37" s="37">
        <v>762</v>
      </c>
      <c r="D37" s="37">
        <v>1215</v>
      </c>
      <c r="E37" s="37">
        <f t="shared" si="0"/>
        <v>4012</v>
      </c>
    </row>
    <row r="38" spans="1:20" x14ac:dyDescent="0.25">
      <c r="A38" s="42">
        <v>44805</v>
      </c>
      <c r="B38" s="43">
        <v>2630</v>
      </c>
      <c r="C38" s="43">
        <v>792</v>
      </c>
      <c r="D38" s="43">
        <v>1224</v>
      </c>
      <c r="E38" s="43">
        <f t="shared" si="0"/>
        <v>4646</v>
      </c>
    </row>
    <row r="39" spans="1:20" x14ac:dyDescent="0.25">
      <c r="A39" s="64">
        <v>44835</v>
      </c>
      <c r="B39" s="54">
        <v>2774</v>
      </c>
      <c r="C39" s="54">
        <v>766</v>
      </c>
      <c r="D39" s="54">
        <v>1150</v>
      </c>
      <c r="E39" s="54">
        <f t="shared" ref="E39" si="5">SUM(B39:D39)</f>
        <v>4690</v>
      </c>
    </row>
    <row r="40" spans="1:20" x14ac:dyDescent="0.25">
      <c r="A40" s="69">
        <v>44866</v>
      </c>
      <c r="B40" s="70">
        <v>2785</v>
      </c>
      <c r="C40" s="70">
        <v>728</v>
      </c>
      <c r="D40" s="70">
        <v>1228</v>
      </c>
      <c r="E40" s="70">
        <f t="shared" ref="E40" si="6">SUM(B40:D40)</f>
        <v>4741</v>
      </c>
    </row>
    <row r="41" spans="1:20" x14ac:dyDescent="0.25">
      <c r="A41" s="88">
        <v>44896</v>
      </c>
      <c r="B41" s="54">
        <v>2286</v>
      </c>
      <c r="C41" s="54">
        <v>864</v>
      </c>
      <c r="D41" s="54">
        <v>1281</v>
      </c>
      <c r="E41" s="54">
        <f t="shared" ref="E41" si="7">SUM(B41:D41)</f>
        <v>4431</v>
      </c>
    </row>
    <row r="42" spans="1:20" x14ac:dyDescent="0.25">
      <c r="A42" s="90">
        <v>44927</v>
      </c>
      <c r="B42" s="94">
        <v>2270</v>
      </c>
      <c r="C42" s="94">
        <v>629</v>
      </c>
      <c r="D42" s="94">
        <v>1207</v>
      </c>
      <c r="E42" s="94">
        <f t="shared" ref="E42" si="8">SUM(B42:D42)</f>
        <v>4106</v>
      </c>
    </row>
    <row r="43" spans="1:20" x14ac:dyDescent="0.25">
      <c r="A43" s="92">
        <v>44958</v>
      </c>
      <c r="B43" s="65">
        <v>2632</v>
      </c>
      <c r="C43" s="65">
        <v>653</v>
      </c>
      <c r="D43" s="65">
        <v>1015</v>
      </c>
      <c r="E43" s="65">
        <f t="shared" ref="E43" si="9">SUM(B43:D43)</f>
        <v>4300</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1002233.33</v>
      </c>
      <c r="C47" s="28">
        <v>289661.26</v>
      </c>
      <c r="D47" s="28">
        <v>511658.85</v>
      </c>
      <c r="E47" s="28">
        <f>SUM(B47:D47)</f>
        <v>1803553.44</v>
      </c>
      <c r="G47" s="12"/>
      <c r="T47" s="13"/>
    </row>
    <row r="48" spans="1:20" x14ac:dyDescent="0.25">
      <c r="A48" s="7">
        <v>43862</v>
      </c>
      <c r="B48" s="38">
        <v>973560.27</v>
      </c>
      <c r="C48" s="38">
        <v>438879.26</v>
      </c>
      <c r="D48" s="38">
        <v>524604.71</v>
      </c>
      <c r="E48" s="38">
        <f t="shared" ref="E48:E79" si="10">SUM(B48:D48)</f>
        <v>1937044.24</v>
      </c>
      <c r="G48" s="12"/>
      <c r="T48" s="13"/>
    </row>
    <row r="49" spans="1:20" x14ac:dyDescent="0.25">
      <c r="A49" s="6">
        <v>43891</v>
      </c>
      <c r="B49" s="28">
        <v>1264318.24</v>
      </c>
      <c r="C49" s="28">
        <v>464774.22</v>
      </c>
      <c r="D49" s="28">
        <v>761183.24</v>
      </c>
      <c r="E49" s="28">
        <f t="shared" si="10"/>
        <v>2490275.7000000002</v>
      </c>
      <c r="G49" s="12"/>
      <c r="T49" s="13"/>
    </row>
    <row r="50" spans="1:20" x14ac:dyDescent="0.25">
      <c r="A50" s="7">
        <v>43922</v>
      </c>
      <c r="B50" s="38">
        <v>1585378.5</v>
      </c>
      <c r="C50" s="38">
        <v>1137342.92</v>
      </c>
      <c r="D50" s="38">
        <v>1222801.5</v>
      </c>
      <c r="E50" s="38">
        <f t="shared" si="10"/>
        <v>3945522.92</v>
      </c>
      <c r="G50" s="12"/>
      <c r="T50" s="13"/>
    </row>
    <row r="51" spans="1:20" x14ac:dyDescent="0.25">
      <c r="A51" s="39">
        <v>43952</v>
      </c>
      <c r="B51" s="28">
        <v>1733799.79</v>
      </c>
      <c r="C51" s="28">
        <v>1154441.3500000001</v>
      </c>
      <c r="D51" s="28">
        <v>2152323.35</v>
      </c>
      <c r="E51" s="28">
        <f t="shared" si="10"/>
        <v>5040564.49</v>
      </c>
      <c r="G51" s="12"/>
      <c r="T51" s="13"/>
    </row>
    <row r="52" spans="1:20" x14ac:dyDescent="0.25">
      <c r="A52" s="7">
        <v>43983</v>
      </c>
      <c r="B52" s="38">
        <v>867709.78</v>
      </c>
      <c r="C52" s="38">
        <v>788868.63</v>
      </c>
      <c r="D52" s="38">
        <v>2643339.84</v>
      </c>
      <c r="E52" s="38">
        <f t="shared" si="10"/>
        <v>4299918.25</v>
      </c>
      <c r="G52" s="12"/>
      <c r="T52" s="13"/>
    </row>
    <row r="53" spans="1:20" x14ac:dyDescent="0.25">
      <c r="A53" s="6">
        <v>44013</v>
      </c>
      <c r="B53" s="28">
        <v>920968.86</v>
      </c>
      <c r="C53" s="28">
        <v>563675.18999999994</v>
      </c>
      <c r="D53" s="28">
        <v>3049909.39</v>
      </c>
      <c r="E53" s="28">
        <f t="shared" si="10"/>
        <v>4534553.4399999995</v>
      </c>
      <c r="G53" s="12"/>
      <c r="T53" s="13"/>
    </row>
    <row r="54" spans="1:20" x14ac:dyDescent="0.25">
      <c r="A54" s="7">
        <v>44044</v>
      </c>
      <c r="B54" s="38">
        <v>1085594.46</v>
      </c>
      <c r="C54" s="38">
        <v>723724.53</v>
      </c>
      <c r="D54" s="38">
        <v>3464298.69</v>
      </c>
      <c r="E54" s="38">
        <f t="shared" si="10"/>
        <v>5273617.68</v>
      </c>
      <c r="G54" s="12"/>
      <c r="T54" s="13"/>
    </row>
    <row r="55" spans="1:20" x14ac:dyDescent="0.25">
      <c r="A55" s="6">
        <v>44075</v>
      </c>
      <c r="B55" s="28">
        <v>1033638.02</v>
      </c>
      <c r="C55" s="28">
        <v>640657.71</v>
      </c>
      <c r="D55" s="28">
        <v>4191757.38</v>
      </c>
      <c r="E55" s="28">
        <f t="shared" si="10"/>
        <v>5866053.1099999994</v>
      </c>
      <c r="G55" s="12"/>
      <c r="T55" s="13"/>
    </row>
    <row r="56" spans="1:20" x14ac:dyDescent="0.25">
      <c r="A56" s="7">
        <v>44105</v>
      </c>
      <c r="B56" s="38">
        <v>1028468.61</v>
      </c>
      <c r="C56" s="38">
        <v>698806.7</v>
      </c>
      <c r="D56" s="38">
        <v>4522940.63</v>
      </c>
      <c r="E56" s="38">
        <f t="shared" si="10"/>
        <v>6250215.9399999995</v>
      </c>
      <c r="G56" s="12"/>
      <c r="T56" s="13"/>
    </row>
    <row r="57" spans="1:20" x14ac:dyDescent="0.25">
      <c r="A57" s="6">
        <v>44136</v>
      </c>
      <c r="B57" s="28">
        <v>1035171.05</v>
      </c>
      <c r="C57" s="28">
        <v>708091.23</v>
      </c>
      <c r="D57" s="28">
        <v>5306334.28</v>
      </c>
      <c r="E57" s="28">
        <f t="shared" si="10"/>
        <v>7049596.5600000005</v>
      </c>
      <c r="G57" s="12"/>
      <c r="T57" s="13"/>
    </row>
    <row r="58" spans="1:20" x14ac:dyDescent="0.25">
      <c r="A58" s="7">
        <v>44166</v>
      </c>
      <c r="B58" s="38">
        <v>1035171.05</v>
      </c>
      <c r="C58" s="38">
        <v>708091.23</v>
      </c>
      <c r="D58" s="38">
        <v>5306334.28</v>
      </c>
      <c r="E58" s="38">
        <f t="shared" si="10"/>
        <v>7049596.5600000005</v>
      </c>
      <c r="G58" s="12"/>
      <c r="T58" s="13"/>
    </row>
    <row r="59" spans="1:20" x14ac:dyDescent="0.25">
      <c r="A59" s="6">
        <v>44197</v>
      </c>
      <c r="B59" s="28">
        <v>321618.89000000013</v>
      </c>
      <c r="C59" s="28">
        <v>183239.83000000002</v>
      </c>
      <c r="D59" s="28">
        <v>2097578.3099999996</v>
      </c>
      <c r="E59" s="28">
        <f t="shared" si="10"/>
        <v>2602437.0299999998</v>
      </c>
      <c r="G59" s="12"/>
      <c r="T59" s="13"/>
    </row>
    <row r="60" spans="1:20" x14ac:dyDescent="0.25">
      <c r="A60" s="7">
        <v>44228</v>
      </c>
      <c r="B60" s="38">
        <v>315753</v>
      </c>
      <c r="C60" s="38">
        <v>237198</v>
      </c>
      <c r="D60" s="38">
        <v>2186742</v>
      </c>
      <c r="E60" s="38">
        <f t="shared" si="10"/>
        <v>2739693</v>
      </c>
      <c r="G60" s="12"/>
      <c r="T60" s="13"/>
    </row>
    <row r="61" spans="1:20" x14ac:dyDescent="0.25">
      <c r="A61" s="6">
        <v>44256</v>
      </c>
      <c r="B61" s="28">
        <v>268438</v>
      </c>
      <c r="C61" s="28">
        <v>198909</v>
      </c>
      <c r="D61" s="28">
        <v>2244701</v>
      </c>
      <c r="E61" s="28">
        <f t="shared" si="10"/>
        <v>2712048</v>
      </c>
      <c r="G61" s="12"/>
      <c r="T61" s="13"/>
    </row>
    <row r="62" spans="1:20" x14ac:dyDescent="0.25">
      <c r="A62" s="7">
        <v>44287</v>
      </c>
      <c r="B62" s="38">
        <v>275298</v>
      </c>
      <c r="C62" s="38">
        <v>202823</v>
      </c>
      <c r="D62" s="38">
        <v>2341709</v>
      </c>
      <c r="E62" s="38">
        <f t="shared" si="10"/>
        <v>2819830</v>
      </c>
      <c r="G62" s="14"/>
      <c r="H62" s="15"/>
      <c r="I62" s="15"/>
      <c r="J62" s="15"/>
      <c r="K62" s="15"/>
      <c r="L62" s="15"/>
      <c r="M62" s="15"/>
      <c r="N62" s="15"/>
      <c r="O62" s="15"/>
      <c r="P62" s="15"/>
      <c r="Q62" s="15"/>
      <c r="R62" s="15"/>
      <c r="S62" s="15"/>
      <c r="T62" s="16"/>
    </row>
    <row r="63" spans="1:20" x14ac:dyDescent="0.25">
      <c r="A63" s="6">
        <v>44317</v>
      </c>
      <c r="B63" s="28">
        <v>244877</v>
      </c>
      <c r="C63" s="28">
        <v>170170</v>
      </c>
      <c r="D63" s="28">
        <v>2123470</v>
      </c>
      <c r="E63" s="28">
        <f t="shared" si="10"/>
        <v>2538517</v>
      </c>
    </row>
    <row r="64" spans="1:20" x14ac:dyDescent="0.25">
      <c r="A64" s="7">
        <v>44348</v>
      </c>
      <c r="B64" s="38">
        <v>222943</v>
      </c>
      <c r="C64" s="38">
        <v>126839</v>
      </c>
      <c r="D64" s="38">
        <v>1919232</v>
      </c>
      <c r="E64" s="38">
        <f t="shared" si="10"/>
        <v>2269014</v>
      </c>
    </row>
    <row r="65" spans="1:11" x14ac:dyDescent="0.25">
      <c r="A65" s="6">
        <v>44378</v>
      </c>
      <c r="B65" s="28">
        <v>315102</v>
      </c>
      <c r="C65" s="28">
        <v>146266</v>
      </c>
      <c r="D65" s="28">
        <v>1777724</v>
      </c>
      <c r="E65" s="28">
        <f t="shared" si="10"/>
        <v>2239092</v>
      </c>
    </row>
    <row r="66" spans="1:11" x14ac:dyDescent="0.25">
      <c r="A66" s="7">
        <v>44409</v>
      </c>
      <c r="B66" s="38">
        <v>222943</v>
      </c>
      <c r="C66" s="38">
        <v>126839</v>
      </c>
      <c r="D66" s="38">
        <v>1919232</v>
      </c>
      <c r="E66" s="38">
        <f t="shared" si="10"/>
        <v>2269014</v>
      </c>
    </row>
    <row r="67" spans="1:11" x14ac:dyDescent="0.25">
      <c r="A67" s="6">
        <v>44440</v>
      </c>
      <c r="B67" s="28">
        <v>317704</v>
      </c>
      <c r="C67" s="28">
        <v>150208</v>
      </c>
      <c r="D67" s="28">
        <v>1636219</v>
      </c>
      <c r="E67" s="28">
        <f t="shared" si="10"/>
        <v>2104131</v>
      </c>
    </row>
    <row r="68" spans="1:11" x14ac:dyDescent="0.25">
      <c r="A68" s="7">
        <v>44470</v>
      </c>
      <c r="B68" s="38">
        <v>269684</v>
      </c>
      <c r="C68" s="38">
        <v>174299</v>
      </c>
      <c r="D68" s="38">
        <v>1594773</v>
      </c>
      <c r="E68" s="38">
        <f t="shared" si="10"/>
        <v>2038756</v>
      </c>
      <c r="H68" s="75" t="s">
        <v>15</v>
      </c>
      <c r="I68" s="76"/>
      <c r="J68" s="76"/>
      <c r="K68" s="77"/>
    </row>
    <row r="69" spans="1:11" x14ac:dyDescent="0.25">
      <c r="A69" s="6">
        <v>44501</v>
      </c>
      <c r="B69" s="28">
        <v>293703</v>
      </c>
      <c r="C69" s="28">
        <v>161687</v>
      </c>
      <c r="D69" s="28">
        <v>1496849</v>
      </c>
      <c r="E69" s="28">
        <f t="shared" si="10"/>
        <v>1952239</v>
      </c>
      <c r="H69" s="20" t="s">
        <v>2</v>
      </c>
      <c r="I69" s="21" t="s">
        <v>3</v>
      </c>
      <c r="J69" s="22" t="s">
        <v>4</v>
      </c>
      <c r="K69" s="48" t="s">
        <v>5</v>
      </c>
    </row>
    <row r="70" spans="1:11" x14ac:dyDescent="0.25">
      <c r="A70" s="7">
        <v>44531</v>
      </c>
      <c r="B70" s="38">
        <v>320594</v>
      </c>
      <c r="C70" s="38">
        <v>161617</v>
      </c>
      <c r="D70" s="38">
        <v>1482599</v>
      </c>
      <c r="E70" s="38">
        <f t="shared" si="10"/>
        <v>1964810</v>
      </c>
      <c r="G70" s="17" t="s">
        <v>6</v>
      </c>
      <c r="H70" s="34">
        <f>B84-B83</f>
        <v>70825</v>
      </c>
      <c r="I70" s="34">
        <f t="shared" ref="I70:K70" si="11">C84-C83</f>
        <v>41060</v>
      </c>
      <c r="J70" s="34">
        <f t="shared" si="11"/>
        <v>-157208</v>
      </c>
      <c r="K70" s="35">
        <f t="shared" si="11"/>
        <v>-45323</v>
      </c>
    </row>
    <row r="71" spans="1:11" x14ac:dyDescent="0.25">
      <c r="A71" s="6">
        <v>44562</v>
      </c>
      <c r="B71" s="28">
        <v>271427</v>
      </c>
      <c r="C71" s="28">
        <v>169040</v>
      </c>
      <c r="D71" s="28">
        <v>1472442</v>
      </c>
      <c r="E71" s="28">
        <f t="shared" si="10"/>
        <v>1912909</v>
      </c>
      <c r="G71" s="17" t="s">
        <v>7</v>
      </c>
      <c r="H71" s="36">
        <f>(B84-B83)/B83</f>
        <v>0.20443183392601488</v>
      </c>
      <c r="I71" s="36">
        <f t="shared" ref="I71:K71" si="12">(C84-C83)/C83</f>
        <v>0.25325981027102379</v>
      </c>
      <c r="J71" s="36">
        <f t="shared" si="12"/>
        <v>-9.1504804921916386E-2</v>
      </c>
      <c r="K71" s="33">
        <f t="shared" si="12"/>
        <v>-2.0355213589843546E-2</v>
      </c>
    </row>
    <row r="72" spans="1:11" x14ac:dyDescent="0.25">
      <c r="A72" s="7">
        <v>44593</v>
      </c>
      <c r="B72" s="38">
        <v>338425</v>
      </c>
      <c r="C72" s="38">
        <v>164041</v>
      </c>
      <c r="D72" s="38">
        <v>1450067</v>
      </c>
      <c r="E72" s="38">
        <f t="shared" si="10"/>
        <v>1952533</v>
      </c>
      <c r="G72" s="17" t="s">
        <v>8</v>
      </c>
      <c r="H72" s="26">
        <f>B84-B72</f>
        <v>78848</v>
      </c>
      <c r="I72" s="26">
        <f t="shared" ref="I72:K72" si="13">C84-C72</f>
        <v>39145</v>
      </c>
      <c r="J72" s="26">
        <f t="shared" si="13"/>
        <v>110755</v>
      </c>
      <c r="K72" s="27">
        <f t="shared" si="13"/>
        <v>228748</v>
      </c>
    </row>
    <row r="73" spans="1:11" x14ac:dyDescent="0.25">
      <c r="A73" s="6">
        <v>44621</v>
      </c>
      <c r="B73" s="28">
        <v>302785</v>
      </c>
      <c r="C73" s="28">
        <v>223508</v>
      </c>
      <c r="D73" s="28">
        <v>1581034</v>
      </c>
      <c r="E73" s="28">
        <f t="shared" si="10"/>
        <v>2107327</v>
      </c>
      <c r="G73" s="17" t="s">
        <v>9</v>
      </c>
      <c r="H73" s="18">
        <f>(B84-B72)/B72</f>
        <v>0.23298515180616089</v>
      </c>
      <c r="I73" s="18">
        <f t="shared" ref="I73:K73" si="14">(C84-C72)/C72</f>
        <v>0.23862936704848178</v>
      </c>
      <c r="J73" s="18">
        <f t="shared" si="14"/>
        <v>7.637922937353929E-2</v>
      </c>
      <c r="K73" s="19">
        <f t="shared" si="14"/>
        <v>0.11715448599332252</v>
      </c>
    </row>
    <row r="74" spans="1:11" x14ac:dyDescent="0.25">
      <c r="A74" s="7">
        <v>44652</v>
      </c>
      <c r="B74" s="38">
        <v>328904</v>
      </c>
      <c r="C74" s="38">
        <v>222459</v>
      </c>
      <c r="D74" s="38">
        <v>1636894</v>
      </c>
      <c r="E74" s="38">
        <f t="shared" si="10"/>
        <v>2188257</v>
      </c>
    </row>
    <row r="75" spans="1:11" x14ac:dyDescent="0.25">
      <c r="A75" s="6">
        <v>44682</v>
      </c>
      <c r="B75" s="28">
        <v>272272</v>
      </c>
      <c r="C75" s="28">
        <v>214552</v>
      </c>
      <c r="D75" s="28">
        <v>1594182</v>
      </c>
      <c r="E75" s="28">
        <f t="shared" si="10"/>
        <v>2081006</v>
      </c>
    </row>
    <row r="76" spans="1:11" x14ac:dyDescent="0.25">
      <c r="A76" s="7">
        <v>44713</v>
      </c>
      <c r="B76" s="38">
        <v>244540</v>
      </c>
      <c r="C76" s="38">
        <v>166498</v>
      </c>
      <c r="D76" s="38">
        <v>1571739</v>
      </c>
      <c r="E76" s="38">
        <f t="shared" si="10"/>
        <v>1982777</v>
      </c>
    </row>
    <row r="77" spans="1:11" x14ac:dyDescent="0.25">
      <c r="A77" s="6">
        <v>44743</v>
      </c>
      <c r="B77" s="28">
        <v>308293</v>
      </c>
      <c r="C77" s="28">
        <v>179456</v>
      </c>
      <c r="D77" s="28">
        <v>1553817</v>
      </c>
      <c r="E77" s="28">
        <f t="shared" si="10"/>
        <v>2041566</v>
      </c>
    </row>
    <row r="78" spans="1:11" x14ac:dyDescent="0.25">
      <c r="A78" s="7">
        <v>44774</v>
      </c>
      <c r="B78" s="38">
        <v>245785</v>
      </c>
      <c r="C78" s="38">
        <v>156264</v>
      </c>
      <c r="D78" s="38">
        <v>1502548</v>
      </c>
      <c r="E78" s="38">
        <f t="shared" si="10"/>
        <v>1904597</v>
      </c>
    </row>
    <row r="79" spans="1:11" x14ac:dyDescent="0.25">
      <c r="A79" s="39">
        <v>44805</v>
      </c>
      <c r="B79" s="40">
        <v>308293</v>
      </c>
      <c r="C79" s="40">
        <v>179456</v>
      </c>
      <c r="D79" s="40">
        <v>1553817</v>
      </c>
      <c r="E79" s="40">
        <f t="shared" si="10"/>
        <v>2041566</v>
      </c>
    </row>
    <row r="80" spans="1:11" x14ac:dyDescent="0.25">
      <c r="A80" s="55">
        <v>44835</v>
      </c>
      <c r="B80" s="56">
        <v>346726</v>
      </c>
      <c r="C80" s="56">
        <v>203759</v>
      </c>
      <c r="D80" s="56">
        <v>1580321</v>
      </c>
      <c r="E80" s="56">
        <f t="shared" ref="E80" si="15">SUM(B80:D80)</f>
        <v>2130806</v>
      </c>
    </row>
    <row r="81" spans="1:5" x14ac:dyDescent="0.25">
      <c r="A81" s="58">
        <v>44866</v>
      </c>
      <c r="B81" s="66">
        <v>323826</v>
      </c>
      <c r="C81" s="66">
        <v>177607</v>
      </c>
      <c r="D81" s="66">
        <v>1653447</v>
      </c>
      <c r="E81" s="66">
        <f t="shared" ref="E81" si="16">SUM(B81:D81)</f>
        <v>2154880</v>
      </c>
    </row>
    <row r="82" spans="1:5" x14ac:dyDescent="0.25">
      <c r="A82" s="55">
        <v>44896</v>
      </c>
      <c r="B82" s="56">
        <v>323431</v>
      </c>
      <c r="C82" s="56">
        <v>162474</v>
      </c>
      <c r="D82" s="56">
        <v>1711948</v>
      </c>
      <c r="E82" s="56">
        <f t="shared" ref="E82" si="17">SUM(B82:D82)</f>
        <v>2197853</v>
      </c>
    </row>
    <row r="83" spans="1:5" x14ac:dyDescent="0.25">
      <c r="A83" s="90">
        <v>44927</v>
      </c>
      <c r="B83" s="91">
        <v>346448</v>
      </c>
      <c r="C83" s="91">
        <v>162126</v>
      </c>
      <c r="D83" s="91">
        <v>1718030</v>
      </c>
      <c r="E83" s="91">
        <f t="shared" ref="E83" si="18">SUM(B83:D83)</f>
        <v>2226604</v>
      </c>
    </row>
    <row r="84" spans="1:5" x14ac:dyDescent="0.25">
      <c r="A84" s="92">
        <v>44958</v>
      </c>
      <c r="B84" s="93">
        <v>417273</v>
      </c>
      <c r="C84" s="93">
        <v>203186</v>
      </c>
      <c r="D84" s="93">
        <v>1560822</v>
      </c>
      <c r="E84" s="93">
        <f t="shared" ref="E84" si="19">SUM(B84:D84)</f>
        <v>2181281</v>
      </c>
    </row>
    <row r="86" spans="1:5" x14ac:dyDescent="0.25">
      <c r="A86" s="75" t="s">
        <v>12</v>
      </c>
      <c r="B86" s="77"/>
    </row>
    <row r="87" spans="1:5" x14ac:dyDescent="0.25">
      <c r="A87" s="29" t="s">
        <v>0</v>
      </c>
      <c r="B87" s="29" t="s">
        <v>13</v>
      </c>
    </row>
    <row r="88" spans="1:5" x14ac:dyDescent="0.25">
      <c r="A88" s="6">
        <v>43831</v>
      </c>
      <c r="B88" s="28">
        <f>E47/E6</f>
        <v>463.40016443987668</v>
      </c>
    </row>
    <row r="89" spans="1:5" x14ac:dyDescent="0.25">
      <c r="A89" s="7">
        <v>43862</v>
      </c>
      <c r="B89" s="38">
        <f>E48/E7</f>
        <v>521.69249663344999</v>
      </c>
    </row>
    <row r="90" spans="1:5" x14ac:dyDescent="0.25">
      <c r="A90" s="6">
        <v>43891</v>
      </c>
      <c r="B90" s="28">
        <f>E49/E8</f>
        <v>514.51977272727277</v>
      </c>
    </row>
    <row r="91" spans="1:5" x14ac:dyDescent="0.25">
      <c r="A91" s="7">
        <v>43922</v>
      </c>
      <c r="B91" s="38">
        <f>E50/E9</f>
        <v>649.46879341563783</v>
      </c>
    </row>
    <row r="92" spans="1:5" x14ac:dyDescent="0.25">
      <c r="A92" s="39">
        <v>43952</v>
      </c>
      <c r="B92" s="28">
        <f>E51/E10</f>
        <v>633.31630732504084</v>
      </c>
    </row>
    <row r="93" spans="1:5" x14ac:dyDescent="0.25">
      <c r="A93" s="7">
        <v>43983</v>
      </c>
      <c r="B93" s="38">
        <f>E52/E11</f>
        <v>652.09557931452832</v>
      </c>
    </row>
    <row r="94" spans="1:5" x14ac:dyDescent="0.25">
      <c r="A94" s="6">
        <v>44013</v>
      </c>
      <c r="B94" s="28">
        <f>E53/E12</f>
        <v>758.92107782426774</v>
      </c>
    </row>
    <row r="95" spans="1:5" x14ac:dyDescent="0.25">
      <c r="A95" s="7">
        <v>44044</v>
      </c>
      <c r="B95" s="38">
        <f>E54/E13</f>
        <v>824.90500234631622</v>
      </c>
    </row>
    <row r="96" spans="1:5" x14ac:dyDescent="0.25">
      <c r="A96" s="6">
        <v>44075</v>
      </c>
      <c r="B96" s="28">
        <f>E55/E14</f>
        <v>849.78315370128917</v>
      </c>
    </row>
    <row r="97" spans="1:8" x14ac:dyDescent="0.25">
      <c r="A97" s="7">
        <v>44105</v>
      </c>
      <c r="B97" s="38">
        <f>E56/E15</f>
        <v>945.28371748336349</v>
      </c>
    </row>
    <row r="98" spans="1:8" x14ac:dyDescent="0.25">
      <c r="A98" s="6">
        <v>44136</v>
      </c>
      <c r="B98" s="28">
        <f>E57/E16</f>
        <v>978.8387336850875</v>
      </c>
    </row>
    <row r="99" spans="1:8" x14ac:dyDescent="0.25">
      <c r="A99" s="7">
        <v>44166</v>
      </c>
      <c r="B99" s="38">
        <f>E58/E17</f>
        <v>1332.8789109472491</v>
      </c>
    </row>
    <row r="100" spans="1:8" x14ac:dyDescent="0.25">
      <c r="A100" s="6">
        <v>44197</v>
      </c>
      <c r="B100" s="28">
        <f>E59/E18</f>
        <v>605.49954164727774</v>
      </c>
    </row>
    <row r="101" spans="1:8" x14ac:dyDescent="0.25">
      <c r="A101" s="7">
        <v>44228</v>
      </c>
      <c r="B101" s="38">
        <f>E60/E19</f>
        <v>537.30005883506567</v>
      </c>
    </row>
    <row r="102" spans="1:8" x14ac:dyDescent="0.25">
      <c r="A102" s="6">
        <v>44256</v>
      </c>
      <c r="B102" s="28">
        <f>E61/E20</f>
        <v>562.08248704663208</v>
      </c>
    </row>
    <row r="103" spans="1:8" x14ac:dyDescent="0.25">
      <c r="A103" s="7">
        <v>44287</v>
      </c>
      <c r="B103" s="38">
        <f>E62/E21</f>
        <v>582.85035138486978</v>
      </c>
    </row>
    <row r="104" spans="1:8" x14ac:dyDescent="0.25">
      <c r="A104" s="6">
        <v>44317</v>
      </c>
      <c r="B104" s="28">
        <f>E63/E22</f>
        <v>580.49782757832156</v>
      </c>
    </row>
    <row r="105" spans="1:8" x14ac:dyDescent="0.25">
      <c r="A105" s="7">
        <v>44348</v>
      </c>
      <c r="B105" s="38">
        <f>E64/E23</f>
        <v>542.69648409471415</v>
      </c>
    </row>
    <row r="106" spans="1:8" x14ac:dyDescent="0.25">
      <c r="A106" s="6">
        <v>44378</v>
      </c>
      <c r="B106" s="28">
        <f>E65/E24</f>
        <v>481.8360232408005</v>
      </c>
    </row>
    <row r="107" spans="1:8" x14ac:dyDescent="0.25">
      <c r="A107" s="7">
        <v>44409</v>
      </c>
      <c r="B107" s="38">
        <f>E66/E25</f>
        <v>542.69648409471415</v>
      </c>
    </row>
    <row r="108" spans="1:8" x14ac:dyDescent="0.25">
      <c r="A108" s="6">
        <v>44440</v>
      </c>
      <c r="B108" s="28">
        <f>E67/E26</f>
        <v>481.49450800915332</v>
      </c>
      <c r="H108" s="20" t="s">
        <v>13</v>
      </c>
    </row>
    <row r="109" spans="1:8" x14ac:dyDescent="0.25">
      <c r="A109" s="7">
        <v>44470</v>
      </c>
      <c r="B109" s="38">
        <f>E68/E27</f>
        <v>472.70020867145837</v>
      </c>
      <c r="G109" s="17" t="s">
        <v>6</v>
      </c>
      <c r="H109" s="30">
        <f>B125-B124</f>
        <v>-35.00591386399941</v>
      </c>
    </row>
    <row r="110" spans="1:8" x14ac:dyDescent="0.25">
      <c r="A110" s="6">
        <v>44501</v>
      </c>
      <c r="B110" s="28">
        <f>E69/E28</f>
        <v>427.65366922234392</v>
      </c>
      <c r="G110" s="17" t="s">
        <v>7</v>
      </c>
      <c r="H110" s="25">
        <f>(B125-B124)/B124</f>
        <v>-6.4553141162766961E-2</v>
      </c>
    </row>
    <row r="111" spans="1:8" x14ac:dyDescent="0.25">
      <c r="A111" s="7">
        <v>44531</v>
      </c>
      <c r="B111" s="38">
        <f>E70/E29</f>
        <v>426.02124891587164</v>
      </c>
      <c r="G111" s="17" t="s">
        <v>8</v>
      </c>
      <c r="H111" s="31">
        <f>B125-B113</f>
        <v>30.814670684508599</v>
      </c>
    </row>
    <row r="112" spans="1:8" x14ac:dyDescent="0.25">
      <c r="A112" s="6">
        <v>44562</v>
      </c>
      <c r="B112" s="28">
        <f>E71/E30</f>
        <v>464.74951409135082</v>
      </c>
      <c r="G112" s="17" t="s">
        <v>9</v>
      </c>
      <c r="H112" s="19">
        <f>(B125-B113)/B113</f>
        <v>6.4674205488519904E-2</v>
      </c>
    </row>
    <row r="113" spans="1:2" x14ac:dyDescent="0.25">
      <c r="A113" s="7">
        <v>44593</v>
      </c>
      <c r="B113" s="38">
        <f>E72/E31</f>
        <v>476.45998047828209</v>
      </c>
    </row>
    <row r="114" spans="1:2" x14ac:dyDescent="0.25">
      <c r="A114" s="6">
        <v>44621</v>
      </c>
      <c r="B114" s="28">
        <f>E73/E32</f>
        <v>490.98951537744642</v>
      </c>
    </row>
    <row r="115" spans="1:2" x14ac:dyDescent="0.25">
      <c r="A115" s="7">
        <v>44652</v>
      </c>
      <c r="B115" s="38">
        <f>E74/E33</f>
        <v>472.3196632851284</v>
      </c>
    </row>
    <row r="116" spans="1:2" x14ac:dyDescent="0.25">
      <c r="A116" s="6">
        <v>44682</v>
      </c>
      <c r="B116" s="28">
        <f>E75/E34</f>
        <v>470.2838418079096</v>
      </c>
    </row>
    <row r="117" spans="1:2" x14ac:dyDescent="0.25">
      <c r="A117" s="7">
        <v>44713</v>
      </c>
      <c r="B117" s="38">
        <f>E76/E35</f>
        <v>483.01510353227769</v>
      </c>
    </row>
    <row r="118" spans="1:2" x14ac:dyDescent="0.25">
      <c r="A118" s="6">
        <v>44743</v>
      </c>
      <c r="B118" s="28">
        <f>E77/E36</f>
        <v>439.42445114076622</v>
      </c>
    </row>
    <row r="119" spans="1:2" x14ac:dyDescent="0.25">
      <c r="A119" s="7">
        <v>44774</v>
      </c>
      <c r="B119" s="38">
        <f>E78/E37</f>
        <v>474.72507477567297</v>
      </c>
    </row>
    <row r="120" spans="1:2" x14ac:dyDescent="0.25">
      <c r="A120" s="39">
        <v>44805</v>
      </c>
      <c r="B120" s="40">
        <f>E79/E38</f>
        <v>439.42445114076622</v>
      </c>
    </row>
    <row r="121" spans="1:2" x14ac:dyDescent="0.25">
      <c r="A121" s="55">
        <v>44835</v>
      </c>
      <c r="B121" s="56">
        <f>E80/E39</f>
        <v>454.32963752665245</v>
      </c>
    </row>
    <row r="122" spans="1:2" x14ac:dyDescent="0.25">
      <c r="A122" s="69">
        <v>44866</v>
      </c>
      <c r="B122" s="71">
        <f>E81/E40</f>
        <v>454.52014342965617</v>
      </c>
    </row>
    <row r="123" spans="1:2" x14ac:dyDescent="0.25">
      <c r="A123" s="88">
        <v>44896</v>
      </c>
      <c r="B123" s="89">
        <f>E82/E41</f>
        <v>496.01737756714061</v>
      </c>
    </row>
    <row r="124" spans="1:2" x14ac:dyDescent="0.25">
      <c r="A124" s="90">
        <v>44927</v>
      </c>
      <c r="B124" s="91">
        <f>E83/E42</f>
        <v>542.2805650267901</v>
      </c>
    </row>
    <row r="125" spans="1:2" x14ac:dyDescent="0.25">
      <c r="A125" s="92">
        <v>44958</v>
      </c>
      <c r="B125" s="93">
        <f>E84/E43</f>
        <v>507.27465116279069</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15B9-F29C-438C-AB18-0776E4ADB264}">
  <dimension ref="A1:T125"/>
  <sheetViews>
    <sheetView topLeftCell="A12"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57031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19</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5828</v>
      </c>
      <c r="C6" s="8">
        <v>1590</v>
      </c>
      <c r="D6" s="8">
        <v>1766</v>
      </c>
      <c r="E6" s="8">
        <f>SUM(B6:D6)</f>
        <v>9184</v>
      </c>
      <c r="G6" s="12"/>
      <c r="T6" s="13"/>
    </row>
    <row r="7" spans="1:20" x14ac:dyDescent="0.25">
      <c r="A7" s="7">
        <v>43862</v>
      </c>
      <c r="B7" s="37">
        <v>6021</v>
      </c>
      <c r="C7" s="37">
        <v>2133</v>
      </c>
      <c r="D7" s="37">
        <v>1438</v>
      </c>
      <c r="E7" s="37">
        <f t="shared" ref="E7:E38" si="0">SUM(B7:D7)</f>
        <v>9592</v>
      </c>
      <c r="G7" s="12"/>
      <c r="T7" s="13"/>
    </row>
    <row r="8" spans="1:20" x14ac:dyDescent="0.25">
      <c r="A8" s="6">
        <v>43891</v>
      </c>
      <c r="B8" s="8">
        <v>5950</v>
      </c>
      <c r="C8" s="8">
        <v>2695</v>
      </c>
      <c r="D8" s="8">
        <v>1714</v>
      </c>
      <c r="E8" s="8">
        <f t="shared" si="0"/>
        <v>10359</v>
      </c>
      <c r="G8" s="12"/>
      <c r="T8" s="13"/>
    </row>
    <row r="9" spans="1:20" x14ac:dyDescent="0.25">
      <c r="A9" s="7">
        <v>43922</v>
      </c>
      <c r="B9" s="37">
        <v>4521</v>
      </c>
      <c r="C9" s="37">
        <v>2742</v>
      </c>
      <c r="D9" s="37">
        <v>2685</v>
      </c>
      <c r="E9" s="37">
        <f t="shared" si="0"/>
        <v>9948</v>
      </c>
      <c r="G9" s="12"/>
      <c r="T9" s="13"/>
    </row>
    <row r="10" spans="1:20" x14ac:dyDescent="0.25">
      <c r="A10" s="6">
        <v>43952</v>
      </c>
      <c r="B10" s="8">
        <v>4187</v>
      </c>
      <c r="C10" s="8">
        <v>2616</v>
      </c>
      <c r="D10" s="8">
        <v>3618</v>
      </c>
      <c r="E10" s="8">
        <f t="shared" si="0"/>
        <v>10421</v>
      </c>
      <c r="G10" s="12"/>
      <c r="T10" s="13"/>
    </row>
    <row r="11" spans="1:20" x14ac:dyDescent="0.25">
      <c r="A11" s="7">
        <v>43983</v>
      </c>
      <c r="B11" s="37">
        <v>3552</v>
      </c>
      <c r="C11" s="37">
        <v>1846</v>
      </c>
      <c r="D11" s="37">
        <v>4309</v>
      </c>
      <c r="E11" s="37">
        <f t="shared" si="0"/>
        <v>9707</v>
      </c>
      <c r="G11" s="12"/>
      <c r="T11" s="13"/>
    </row>
    <row r="12" spans="1:20" x14ac:dyDescent="0.25">
      <c r="A12" s="6">
        <v>44013</v>
      </c>
      <c r="B12" s="8">
        <v>3975</v>
      </c>
      <c r="C12" s="8">
        <v>1614</v>
      </c>
      <c r="D12" s="8">
        <v>4566</v>
      </c>
      <c r="E12" s="8">
        <f t="shared" si="0"/>
        <v>10155</v>
      </c>
      <c r="G12" s="12"/>
      <c r="T12" s="13"/>
    </row>
    <row r="13" spans="1:20" x14ac:dyDescent="0.25">
      <c r="A13" s="7">
        <v>44044</v>
      </c>
      <c r="B13" s="37">
        <v>4036</v>
      </c>
      <c r="C13" s="37">
        <v>1922</v>
      </c>
      <c r="D13" s="37">
        <v>4761</v>
      </c>
      <c r="E13" s="37">
        <f t="shared" si="0"/>
        <v>10719</v>
      </c>
      <c r="G13" s="12"/>
      <c r="T13" s="13"/>
    </row>
    <row r="14" spans="1:20" x14ac:dyDescent="0.25">
      <c r="A14" s="6">
        <v>44075</v>
      </c>
      <c r="B14" s="8">
        <v>3283</v>
      </c>
      <c r="C14" s="8">
        <v>1803</v>
      </c>
      <c r="D14" s="8">
        <v>5092</v>
      </c>
      <c r="E14" s="8">
        <f t="shared" si="0"/>
        <v>10178</v>
      </c>
      <c r="G14" s="12"/>
      <c r="T14" s="13"/>
    </row>
    <row r="15" spans="1:20" x14ac:dyDescent="0.25">
      <c r="A15" s="7">
        <v>44105</v>
      </c>
      <c r="B15" s="37">
        <v>3704</v>
      </c>
      <c r="C15" s="37">
        <v>1525</v>
      </c>
      <c r="D15" s="37">
        <v>5067</v>
      </c>
      <c r="E15" s="37">
        <f t="shared" si="0"/>
        <v>10296</v>
      </c>
      <c r="G15" s="12"/>
      <c r="T15" s="13"/>
    </row>
    <row r="16" spans="1:20" x14ac:dyDescent="0.25">
      <c r="A16" s="6">
        <v>44136</v>
      </c>
      <c r="B16" s="8">
        <v>4324</v>
      </c>
      <c r="C16" s="8">
        <v>1465</v>
      </c>
      <c r="D16" s="8">
        <v>4912</v>
      </c>
      <c r="E16" s="8">
        <f t="shared" si="0"/>
        <v>10701</v>
      </c>
      <c r="G16" s="12"/>
      <c r="T16" s="13"/>
    </row>
    <row r="17" spans="1:20" x14ac:dyDescent="0.25">
      <c r="A17" s="7">
        <v>44166</v>
      </c>
      <c r="B17" s="37">
        <v>3329</v>
      </c>
      <c r="C17" s="37">
        <v>1497</v>
      </c>
      <c r="D17" s="37">
        <v>4614</v>
      </c>
      <c r="E17" s="37">
        <f t="shared" si="0"/>
        <v>9440</v>
      </c>
      <c r="G17" s="12"/>
      <c r="T17" s="13"/>
    </row>
    <row r="18" spans="1:20" x14ac:dyDescent="0.25">
      <c r="A18" s="6">
        <v>44197</v>
      </c>
      <c r="B18" s="8">
        <v>4504</v>
      </c>
      <c r="C18" s="8">
        <v>1354</v>
      </c>
      <c r="D18" s="8">
        <v>4072</v>
      </c>
      <c r="E18" s="8">
        <f t="shared" si="0"/>
        <v>9930</v>
      </c>
      <c r="G18" s="12"/>
      <c r="T18" s="13"/>
    </row>
    <row r="19" spans="1:20" x14ac:dyDescent="0.25">
      <c r="A19" s="7">
        <v>44228</v>
      </c>
      <c r="B19" s="37">
        <v>4432</v>
      </c>
      <c r="C19" s="37">
        <v>1692</v>
      </c>
      <c r="D19" s="37">
        <v>3860</v>
      </c>
      <c r="E19" s="37">
        <f t="shared" si="0"/>
        <v>9984</v>
      </c>
      <c r="G19" s="12"/>
      <c r="T19" s="13"/>
    </row>
    <row r="20" spans="1:20" x14ac:dyDescent="0.25">
      <c r="A20" s="6">
        <v>44256</v>
      </c>
      <c r="B20" s="8">
        <v>3472</v>
      </c>
      <c r="C20" s="8">
        <v>1529</v>
      </c>
      <c r="D20" s="8">
        <v>3683</v>
      </c>
      <c r="E20" s="8">
        <f t="shared" si="0"/>
        <v>8684</v>
      </c>
      <c r="G20" s="12"/>
      <c r="T20" s="13"/>
    </row>
    <row r="21" spans="1:20" x14ac:dyDescent="0.25">
      <c r="A21" s="7">
        <v>44287</v>
      </c>
      <c r="B21" s="37">
        <v>3992</v>
      </c>
      <c r="C21" s="37">
        <v>1456</v>
      </c>
      <c r="D21" s="37">
        <v>2879</v>
      </c>
      <c r="E21" s="37">
        <f t="shared" si="0"/>
        <v>8327</v>
      </c>
      <c r="G21" s="14"/>
      <c r="H21" s="15"/>
      <c r="I21" s="15"/>
      <c r="J21" s="15"/>
      <c r="K21" s="15"/>
      <c r="L21" s="15"/>
      <c r="M21" s="15"/>
      <c r="N21" s="15"/>
      <c r="O21" s="15"/>
      <c r="P21" s="15"/>
      <c r="Q21" s="15"/>
      <c r="R21" s="15"/>
      <c r="S21" s="15"/>
      <c r="T21" s="16"/>
    </row>
    <row r="22" spans="1:20" x14ac:dyDescent="0.25">
      <c r="A22" s="6">
        <v>44317</v>
      </c>
      <c r="B22" s="8">
        <v>5198</v>
      </c>
      <c r="C22" s="8">
        <v>2113</v>
      </c>
      <c r="D22" s="8">
        <v>2932</v>
      </c>
      <c r="E22" s="8">
        <f t="shared" si="0"/>
        <v>10243</v>
      </c>
    </row>
    <row r="23" spans="1:20" x14ac:dyDescent="0.25">
      <c r="A23" s="7">
        <v>44348</v>
      </c>
      <c r="B23" s="37">
        <v>3593</v>
      </c>
      <c r="C23" s="37">
        <v>2566</v>
      </c>
      <c r="D23" s="37">
        <v>3770</v>
      </c>
      <c r="E23" s="37">
        <f t="shared" si="0"/>
        <v>9929</v>
      </c>
    </row>
    <row r="24" spans="1:20" x14ac:dyDescent="0.25">
      <c r="A24" s="6">
        <v>44378</v>
      </c>
      <c r="B24" s="8">
        <v>3911</v>
      </c>
      <c r="C24" s="8">
        <v>1692</v>
      </c>
      <c r="D24" s="8">
        <v>4838</v>
      </c>
      <c r="E24" s="8">
        <f t="shared" si="0"/>
        <v>10441</v>
      </c>
    </row>
    <row r="25" spans="1:20" x14ac:dyDescent="0.25">
      <c r="A25" s="7">
        <v>44409</v>
      </c>
      <c r="B25" s="37">
        <v>3467</v>
      </c>
      <c r="C25" s="37">
        <v>1657</v>
      </c>
      <c r="D25" s="37">
        <v>4872</v>
      </c>
      <c r="E25" s="37">
        <f t="shared" si="0"/>
        <v>9996</v>
      </c>
    </row>
    <row r="26" spans="1:20" x14ac:dyDescent="0.25">
      <c r="A26" s="6">
        <v>44440</v>
      </c>
      <c r="B26" s="8">
        <v>3320</v>
      </c>
      <c r="C26" s="8">
        <v>1532</v>
      </c>
      <c r="D26" s="8">
        <v>4857</v>
      </c>
      <c r="E26" s="8">
        <f t="shared" si="0"/>
        <v>9709</v>
      </c>
    </row>
    <row r="27" spans="1:20" x14ac:dyDescent="0.25">
      <c r="A27" s="7">
        <v>44470</v>
      </c>
      <c r="B27" s="37">
        <v>4009</v>
      </c>
      <c r="C27" s="37">
        <v>1575</v>
      </c>
      <c r="D27" s="37">
        <v>4559</v>
      </c>
      <c r="E27" s="37">
        <f t="shared" si="0"/>
        <v>10143</v>
      </c>
      <c r="H27" s="75" t="s">
        <v>1</v>
      </c>
      <c r="I27" s="76"/>
      <c r="J27" s="76"/>
      <c r="K27" s="77"/>
    </row>
    <row r="28" spans="1:20" x14ac:dyDescent="0.25">
      <c r="A28" s="6">
        <v>44501</v>
      </c>
      <c r="B28" s="8">
        <v>3746</v>
      </c>
      <c r="C28" s="8">
        <v>1618</v>
      </c>
      <c r="D28" s="8">
        <v>4373</v>
      </c>
      <c r="E28" s="8">
        <f t="shared" si="0"/>
        <v>9737</v>
      </c>
      <c r="H28" s="45" t="s">
        <v>2</v>
      </c>
      <c r="I28" s="46" t="s">
        <v>3</v>
      </c>
      <c r="J28" s="47" t="s">
        <v>4</v>
      </c>
      <c r="K28" s="48" t="s">
        <v>5</v>
      </c>
      <c r="Q28" s="24"/>
    </row>
    <row r="29" spans="1:20" x14ac:dyDescent="0.25">
      <c r="A29" s="7">
        <v>44531</v>
      </c>
      <c r="B29" s="37">
        <v>3515</v>
      </c>
      <c r="C29" s="37">
        <v>1519</v>
      </c>
      <c r="D29" s="37">
        <v>4195</v>
      </c>
      <c r="E29" s="37">
        <f t="shared" si="0"/>
        <v>9229</v>
      </c>
      <c r="G29" s="17" t="s">
        <v>6</v>
      </c>
      <c r="H29" s="34">
        <f>B43-B42</f>
        <v>-791</v>
      </c>
      <c r="I29" s="34">
        <f t="shared" ref="I29:K29" si="1">C43-C42</f>
        <v>408</v>
      </c>
      <c r="J29" s="34">
        <f t="shared" si="1"/>
        <v>-600</v>
      </c>
      <c r="K29" s="35">
        <f t="shared" si="1"/>
        <v>-983</v>
      </c>
      <c r="Q29" s="24"/>
    </row>
    <row r="30" spans="1:20" x14ac:dyDescent="0.25">
      <c r="A30" s="6">
        <v>44562</v>
      </c>
      <c r="B30" s="8">
        <v>4069</v>
      </c>
      <c r="C30" s="8">
        <v>1690</v>
      </c>
      <c r="D30" s="8">
        <v>3782</v>
      </c>
      <c r="E30" s="8">
        <f t="shared" si="0"/>
        <v>9541</v>
      </c>
      <c r="G30" s="17" t="s">
        <v>7</v>
      </c>
      <c r="H30" s="49">
        <f>(B43-B42)/B42</f>
        <v>-0.17411402157164868</v>
      </c>
      <c r="I30" s="49">
        <f t="shared" ref="I30:K30" si="2">(C43-C42)/C42</f>
        <v>0.23776223776223776</v>
      </c>
      <c r="J30" s="49">
        <f t="shared" si="2"/>
        <v>-0.15592515592515593</v>
      </c>
      <c r="K30" s="25">
        <f t="shared" si="2"/>
        <v>-9.7259325220144452E-2</v>
      </c>
    </row>
    <row r="31" spans="1:20" x14ac:dyDescent="0.25">
      <c r="A31" s="7">
        <v>44593</v>
      </c>
      <c r="B31" s="37">
        <v>4538</v>
      </c>
      <c r="C31" s="37">
        <v>1835</v>
      </c>
      <c r="D31" s="37">
        <v>3161</v>
      </c>
      <c r="E31" s="37">
        <f t="shared" si="0"/>
        <v>9534</v>
      </c>
      <c r="G31" s="17" t="s">
        <v>8</v>
      </c>
      <c r="H31" s="50">
        <f>B43-B31</f>
        <v>-786</v>
      </c>
      <c r="I31" s="50">
        <f t="shared" ref="I31:K31" si="3">C43-C31</f>
        <v>289</v>
      </c>
      <c r="J31" s="50">
        <f t="shared" si="3"/>
        <v>87</v>
      </c>
      <c r="K31" s="51">
        <f t="shared" si="3"/>
        <v>-410</v>
      </c>
    </row>
    <row r="32" spans="1:20" x14ac:dyDescent="0.25">
      <c r="A32" s="6">
        <v>44621</v>
      </c>
      <c r="B32" s="8">
        <v>4134</v>
      </c>
      <c r="C32" s="8">
        <v>1884</v>
      </c>
      <c r="D32" s="8">
        <v>2990</v>
      </c>
      <c r="E32" s="8">
        <f t="shared" si="0"/>
        <v>9008</v>
      </c>
      <c r="G32" s="17" t="s">
        <v>9</v>
      </c>
      <c r="H32" s="52">
        <f>(B43-B31)/B31</f>
        <v>-0.17320405464962538</v>
      </c>
      <c r="I32" s="52">
        <f t="shared" ref="I32:K32" si="4">(C43-C31)/C31</f>
        <v>0.15749318801089918</v>
      </c>
      <c r="J32" s="52">
        <f t="shared" si="4"/>
        <v>2.7522935779816515E-2</v>
      </c>
      <c r="K32" s="53">
        <f t="shared" si="4"/>
        <v>-4.3003985735263268E-2</v>
      </c>
    </row>
    <row r="33" spans="1:20" x14ac:dyDescent="0.25">
      <c r="A33" s="7">
        <v>44652</v>
      </c>
      <c r="B33" s="37">
        <v>4411</v>
      </c>
      <c r="C33" s="37">
        <v>2116</v>
      </c>
      <c r="D33" s="37">
        <v>3036</v>
      </c>
      <c r="E33" s="37">
        <f t="shared" si="0"/>
        <v>9563</v>
      </c>
    </row>
    <row r="34" spans="1:20" x14ac:dyDescent="0.25">
      <c r="A34" s="6">
        <v>44682</v>
      </c>
      <c r="B34" s="8">
        <v>4104</v>
      </c>
      <c r="C34" s="8">
        <v>2260</v>
      </c>
      <c r="D34" s="8">
        <v>3474</v>
      </c>
      <c r="E34" s="8">
        <f t="shared" si="0"/>
        <v>9838</v>
      </c>
    </row>
    <row r="35" spans="1:20" x14ac:dyDescent="0.25">
      <c r="A35" s="7">
        <v>44713</v>
      </c>
      <c r="B35" s="37">
        <v>3766</v>
      </c>
      <c r="C35" s="37">
        <v>2045</v>
      </c>
      <c r="D35" s="37">
        <v>3943</v>
      </c>
      <c r="E35" s="37">
        <f t="shared" si="0"/>
        <v>9754</v>
      </c>
    </row>
    <row r="36" spans="1:20" x14ac:dyDescent="0.25">
      <c r="A36" s="6">
        <v>44743</v>
      </c>
      <c r="B36" s="8">
        <v>3569</v>
      </c>
      <c r="C36" s="8">
        <v>1710</v>
      </c>
      <c r="D36" s="8">
        <v>4860</v>
      </c>
      <c r="E36" s="8">
        <f t="shared" si="0"/>
        <v>10139</v>
      </c>
    </row>
    <row r="37" spans="1:20" x14ac:dyDescent="0.25">
      <c r="A37" s="7">
        <v>44774</v>
      </c>
      <c r="B37" s="37">
        <v>3013</v>
      </c>
      <c r="C37" s="37">
        <v>1838</v>
      </c>
      <c r="D37" s="37">
        <v>5001</v>
      </c>
      <c r="E37" s="37">
        <f t="shared" si="0"/>
        <v>9852</v>
      </c>
    </row>
    <row r="38" spans="1:20" x14ac:dyDescent="0.25">
      <c r="A38" s="42">
        <v>44805</v>
      </c>
      <c r="B38" s="43">
        <v>3425</v>
      </c>
      <c r="C38" s="43">
        <v>1317</v>
      </c>
      <c r="D38" s="43">
        <v>5126</v>
      </c>
      <c r="E38" s="43">
        <f t="shared" si="0"/>
        <v>9868</v>
      </c>
    </row>
    <row r="39" spans="1:20" x14ac:dyDescent="0.25">
      <c r="A39" s="64">
        <v>44835</v>
      </c>
      <c r="B39" s="54">
        <v>3808</v>
      </c>
      <c r="C39" s="54">
        <v>1403</v>
      </c>
      <c r="D39" s="54">
        <v>4866</v>
      </c>
      <c r="E39" s="54">
        <f t="shared" ref="E39" si="5">SUM(B39:D39)</f>
        <v>10077</v>
      </c>
    </row>
    <row r="40" spans="1:20" x14ac:dyDescent="0.25">
      <c r="A40" s="69">
        <v>44866</v>
      </c>
      <c r="B40" s="70">
        <v>3153</v>
      </c>
      <c r="C40" s="70">
        <v>1591</v>
      </c>
      <c r="D40" s="70">
        <v>4456</v>
      </c>
      <c r="E40" s="70">
        <f t="shared" ref="E40" si="6">SUM(B40:D40)</f>
        <v>9200</v>
      </c>
    </row>
    <row r="41" spans="1:20" x14ac:dyDescent="0.25">
      <c r="A41" s="88">
        <v>44896</v>
      </c>
      <c r="B41" s="54">
        <v>3911</v>
      </c>
      <c r="C41" s="54">
        <v>1569</v>
      </c>
      <c r="D41" s="54">
        <v>4256</v>
      </c>
      <c r="E41" s="54">
        <f t="shared" ref="E41" si="7">SUM(B41:D41)</f>
        <v>9736</v>
      </c>
    </row>
    <row r="42" spans="1:20" x14ac:dyDescent="0.25">
      <c r="A42" s="90">
        <v>44927</v>
      </c>
      <c r="B42" s="94">
        <v>4543</v>
      </c>
      <c r="C42" s="94">
        <v>1716</v>
      </c>
      <c r="D42" s="94">
        <v>3848</v>
      </c>
      <c r="E42" s="94">
        <f t="shared" ref="E42" si="8">SUM(B42:D42)</f>
        <v>10107</v>
      </c>
    </row>
    <row r="43" spans="1:20" x14ac:dyDescent="0.25">
      <c r="A43" s="92">
        <v>44958</v>
      </c>
      <c r="B43" s="65">
        <v>3752</v>
      </c>
      <c r="C43" s="65">
        <v>2124</v>
      </c>
      <c r="D43" s="65">
        <v>3248</v>
      </c>
      <c r="E43" s="65">
        <f t="shared" ref="E43" si="9">SUM(B43:D43)</f>
        <v>9124</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423364.06999999995</v>
      </c>
      <c r="C47" s="28">
        <v>206842.59999999995</v>
      </c>
      <c r="D47" s="28">
        <v>249642.20000000004</v>
      </c>
      <c r="E47" s="28">
        <f>SUM(B47:D47)</f>
        <v>879848.87</v>
      </c>
      <c r="G47" s="12"/>
      <c r="T47" s="13"/>
    </row>
    <row r="48" spans="1:20" x14ac:dyDescent="0.25">
      <c r="A48" s="7">
        <v>43862</v>
      </c>
      <c r="B48" s="38">
        <v>464995.06</v>
      </c>
      <c r="C48" s="38">
        <v>310405.18999999994</v>
      </c>
      <c r="D48" s="38">
        <v>262742.33999999997</v>
      </c>
      <c r="E48" s="38">
        <f t="shared" ref="E48:E79" si="10">SUM(B48:D48)</f>
        <v>1038142.59</v>
      </c>
      <c r="G48" s="12"/>
      <c r="T48" s="13"/>
    </row>
    <row r="49" spans="1:20" x14ac:dyDescent="0.25">
      <c r="A49" s="6">
        <v>43891</v>
      </c>
      <c r="B49" s="28">
        <v>433075.84</v>
      </c>
      <c r="C49" s="28">
        <v>412515.86</v>
      </c>
      <c r="D49" s="28">
        <v>361980.22</v>
      </c>
      <c r="E49" s="28">
        <f t="shared" si="10"/>
        <v>1207571.92</v>
      </c>
      <c r="G49" s="12"/>
      <c r="T49" s="13"/>
    </row>
    <row r="50" spans="1:20" x14ac:dyDescent="0.25">
      <c r="A50" s="7">
        <v>43922</v>
      </c>
      <c r="B50" s="38">
        <v>294716.2</v>
      </c>
      <c r="C50" s="38">
        <v>411827.0799999999</v>
      </c>
      <c r="D50" s="38">
        <v>647154.56000000017</v>
      </c>
      <c r="E50" s="38">
        <f t="shared" si="10"/>
        <v>1353697.84</v>
      </c>
      <c r="G50" s="12"/>
      <c r="T50" s="13"/>
    </row>
    <row r="51" spans="1:20" x14ac:dyDescent="0.25">
      <c r="A51" s="6">
        <v>43952</v>
      </c>
      <c r="B51" s="28">
        <v>217360.58</v>
      </c>
      <c r="C51" s="28">
        <v>335689.50000000006</v>
      </c>
      <c r="D51" s="28">
        <v>920438.22999999975</v>
      </c>
      <c r="E51" s="28">
        <f t="shared" si="10"/>
        <v>1473488.3099999998</v>
      </c>
      <c r="G51" s="12"/>
      <c r="T51" s="13"/>
    </row>
    <row r="52" spans="1:20" x14ac:dyDescent="0.25">
      <c r="A52" s="7">
        <v>43983</v>
      </c>
      <c r="B52" s="38">
        <v>117732.75000000001</v>
      </c>
      <c r="C52" s="38">
        <v>159114.25</v>
      </c>
      <c r="D52" s="38">
        <v>1029347.43</v>
      </c>
      <c r="E52" s="38">
        <f t="shared" si="10"/>
        <v>1306194.4300000002</v>
      </c>
      <c r="G52" s="12"/>
      <c r="T52" s="13"/>
    </row>
    <row r="53" spans="1:20" x14ac:dyDescent="0.25">
      <c r="A53" s="6">
        <v>44013</v>
      </c>
      <c r="B53" s="28">
        <v>113920.50000000001</v>
      </c>
      <c r="C53" s="28">
        <v>100684.93000000001</v>
      </c>
      <c r="D53" s="28">
        <v>1062118.0299999998</v>
      </c>
      <c r="E53" s="28">
        <f t="shared" si="10"/>
        <v>1276723.4599999997</v>
      </c>
      <c r="G53" s="12"/>
      <c r="T53" s="13"/>
    </row>
    <row r="54" spans="1:20" x14ac:dyDescent="0.25">
      <c r="A54" s="7">
        <v>44044</v>
      </c>
      <c r="B54" s="38">
        <v>87768.79</v>
      </c>
      <c r="C54" s="38">
        <v>104980.65999999997</v>
      </c>
      <c r="D54" s="38">
        <v>1068955.6600000001</v>
      </c>
      <c r="E54" s="38">
        <f t="shared" si="10"/>
        <v>1261705.1100000001</v>
      </c>
      <c r="G54" s="12"/>
      <c r="T54" s="13"/>
    </row>
    <row r="55" spans="1:20" x14ac:dyDescent="0.25">
      <c r="A55" s="6">
        <v>44075</v>
      </c>
      <c r="B55" s="28">
        <v>66815.27</v>
      </c>
      <c r="C55" s="28">
        <v>73532.75999999998</v>
      </c>
      <c r="D55" s="28">
        <v>1065624.28</v>
      </c>
      <c r="E55" s="28">
        <f t="shared" si="10"/>
        <v>1205972.31</v>
      </c>
      <c r="G55" s="12"/>
      <c r="T55" s="13"/>
    </row>
    <row r="56" spans="1:20" x14ac:dyDescent="0.25">
      <c r="A56" s="7">
        <v>44105</v>
      </c>
      <c r="B56" s="38">
        <v>76871.24000000002</v>
      </c>
      <c r="C56" s="38">
        <v>65666.880000000005</v>
      </c>
      <c r="D56" s="38">
        <v>1051261.06</v>
      </c>
      <c r="E56" s="38">
        <f t="shared" si="10"/>
        <v>1193799.1800000002</v>
      </c>
      <c r="G56" s="12"/>
      <c r="T56" s="13"/>
    </row>
    <row r="57" spans="1:20" x14ac:dyDescent="0.25">
      <c r="A57" s="6">
        <v>44136</v>
      </c>
      <c r="B57" s="28">
        <v>123264.88000000002</v>
      </c>
      <c r="C57" s="28">
        <v>71669.089999999982</v>
      </c>
      <c r="D57" s="28">
        <v>1070989.3599999999</v>
      </c>
      <c r="E57" s="28">
        <f t="shared" si="10"/>
        <v>1265923.3299999998</v>
      </c>
      <c r="G57" s="12"/>
      <c r="T57" s="13"/>
    </row>
    <row r="58" spans="1:20" x14ac:dyDescent="0.25">
      <c r="A58" s="7">
        <v>44166</v>
      </c>
      <c r="B58" s="38">
        <v>167829.16999999998</v>
      </c>
      <c r="C58" s="38">
        <v>105275.36</v>
      </c>
      <c r="D58" s="38">
        <v>1147386.8</v>
      </c>
      <c r="E58" s="38">
        <f t="shared" si="10"/>
        <v>1420491.33</v>
      </c>
      <c r="G58" s="12"/>
      <c r="T58" s="13"/>
    </row>
    <row r="59" spans="1:20" x14ac:dyDescent="0.25">
      <c r="A59" s="6">
        <v>44197</v>
      </c>
      <c r="B59" s="28">
        <v>364739</v>
      </c>
      <c r="C59" s="28">
        <v>189089</v>
      </c>
      <c r="D59" s="28">
        <v>1355973</v>
      </c>
      <c r="E59" s="28">
        <f t="shared" si="10"/>
        <v>1909801</v>
      </c>
      <c r="G59" s="12"/>
      <c r="T59" s="13"/>
    </row>
    <row r="60" spans="1:20" x14ac:dyDescent="0.25">
      <c r="A60" s="7">
        <v>44228</v>
      </c>
      <c r="B60" s="38">
        <v>379922.23</v>
      </c>
      <c r="C60" s="38">
        <v>278608.77</v>
      </c>
      <c r="D60" s="38">
        <v>1520344.24</v>
      </c>
      <c r="E60" s="38">
        <f t="shared" si="10"/>
        <v>2178875.2400000002</v>
      </c>
      <c r="G60" s="12"/>
      <c r="T60" s="13"/>
    </row>
    <row r="61" spans="1:20" x14ac:dyDescent="0.25">
      <c r="A61" s="6">
        <v>44256</v>
      </c>
      <c r="B61" s="28">
        <v>282006.48</v>
      </c>
      <c r="C61" s="28">
        <v>253541.97</v>
      </c>
      <c r="D61" s="28">
        <v>1627422.41</v>
      </c>
      <c r="E61" s="28">
        <f t="shared" si="10"/>
        <v>2162970.86</v>
      </c>
      <c r="G61" s="12"/>
      <c r="T61" s="13"/>
    </row>
    <row r="62" spans="1:20" x14ac:dyDescent="0.25">
      <c r="A62" s="7">
        <v>44287</v>
      </c>
      <c r="B62" s="38">
        <v>313755.04000000004</v>
      </c>
      <c r="C62" s="38">
        <v>238439.86000000007</v>
      </c>
      <c r="D62" s="38">
        <v>1331806.9500000002</v>
      </c>
      <c r="E62" s="38">
        <f t="shared" si="10"/>
        <v>1884001.8500000003</v>
      </c>
      <c r="G62" s="14"/>
      <c r="H62" s="15"/>
      <c r="I62" s="15"/>
      <c r="J62" s="15"/>
      <c r="K62" s="15"/>
      <c r="L62" s="15"/>
      <c r="M62" s="15"/>
      <c r="N62" s="15"/>
      <c r="O62" s="15"/>
      <c r="P62" s="15"/>
      <c r="Q62" s="15"/>
      <c r="R62" s="15"/>
      <c r="S62" s="15"/>
      <c r="T62" s="16"/>
    </row>
    <row r="63" spans="1:20" x14ac:dyDescent="0.25">
      <c r="A63" s="6">
        <v>44317</v>
      </c>
      <c r="B63" s="28">
        <v>300292.15999999992</v>
      </c>
      <c r="C63" s="28">
        <v>294841.15000000008</v>
      </c>
      <c r="D63" s="28">
        <v>1365543.9699999995</v>
      </c>
      <c r="E63" s="28">
        <f t="shared" si="10"/>
        <v>1960677.2799999996</v>
      </c>
    </row>
    <row r="64" spans="1:20" x14ac:dyDescent="0.25">
      <c r="A64" s="7">
        <v>44348</v>
      </c>
      <c r="B64" s="38">
        <v>130400.43999999999</v>
      </c>
      <c r="C64" s="38">
        <v>235120.28999999998</v>
      </c>
      <c r="D64" s="38">
        <v>1479881.4000000001</v>
      </c>
      <c r="E64" s="38">
        <f t="shared" si="10"/>
        <v>1845402.1300000001</v>
      </c>
    </row>
    <row r="65" spans="1:11" x14ac:dyDescent="0.25">
      <c r="A65" s="6">
        <v>44378</v>
      </c>
      <c r="B65" s="28">
        <v>112729.76999999999</v>
      </c>
      <c r="C65" s="28">
        <v>115022.28000000003</v>
      </c>
      <c r="D65" s="28">
        <v>1566706.9999999995</v>
      </c>
      <c r="E65" s="28">
        <f t="shared" si="10"/>
        <v>1794459.0499999996</v>
      </c>
    </row>
    <row r="66" spans="1:11" x14ac:dyDescent="0.25">
      <c r="A66" s="7">
        <v>44409</v>
      </c>
      <c r="B66" s="38">
        <v>75063.279999999984</v>
      </c>
      <c r="C66" s="38">
        <v>82356.590000000011</v>
      </c>
      <c r="D66" s="38">
        <v>1260021.1300000004</v>
      </c>
      <c r="E66" s="38">
        <f t="shared" si="10"/>
        <v>1417441.0000000005</v>
      </c>
    </row>
    <row r="67" spans="1:11" x14ac:dyDescent="0.25">
      <c r="A67" s="6">
        <v>44440</v>
      </c>
      <c r="B67" s="28">
        <v>71699.34</v>
      </c>
      <c r="C67" s="28">
        <v>64200.840000000011</v>
      </c>
      <c r="D67" s="28">
        <v>1116324.8</v>
      </c>
      <c r="E67" s="28">
        <f t="shared" si="10"/>
        <v>1252224.98</v>
      </c>
    </row>
    <row r="68" spans="1:11" x14ac:dyDescent="0.25">
      <c r="A68" s="7">
        <v>44470</v>
      </c>
      <c r="B68" s="38">
        <v>97081.549999999988</v>
      </c>
      <c r="C68" s="38">
        <v>74643.200000000026</v>
      </c>
      <c r="D68" s="38">
        <v>983597.84</v>
      </c>
      <c r="E68" s="38">
        <f t="shared" si="10"/>
        <v>1155322.5899999999</v>
      </c>
      <c r="H68" s="75" t="s">
        <v>15</v>
      </c>
      <c r="I68" s="76"/>
      <c r="J68" s="76"/>
      <c r="K68" s="77"/>
    </row>
    <row r="69" spans="1:11" x14ac:dyDescent="0.25">
      <c r="A69" s="6">
        <v>44501</v>
      </c>
      <c r="B69" s="28">
        <v>148894.15</v>
      </c>
      <c r="C69" s="28">
        <v>103145.27000000002</v>
      </c>
      <c r="D69" s="28">
        <v>903212.43999999971</v>
      </c>
      <c r="E69" s="28">
        <f t="shared" si="10"/>
        <v>1155251.8599999996</v>
      </c>
      <c r="H69" s="20" t="s">
        <v>2</v>
      </c>
      <c r="I69" s="21" t="s">
        <v>3</v>
      </c>
      <c r="J69" s="22" t="s">
        <v>4</v>
      </c>
      <c r="K69" s="48" t="s">
        <v>5</v>
      </c>
    </row>
    <row r="70" spans="1:11" x14ac:dyDescent="0.25">
      <c r="A70" s="7">
        <v>44531</v>
      </c>
      <c r="B70" s="38">
        <v>210690.77000000005</v>
      </c>
      <c r="C70" s="38">
        <v>140167.48999999993</v>
      </c>
      <c r="D70" s="38">
        <v>868861.13000000012</v>
      </c>
      <c r="E70" s="38">
        <f t="shared" si="10"/>
        <v>1219719.3900000001</v>
      </c>
      <c r="G70" s="17" t="s">
        <v>6</v>
      </c>
      <c r="H70" s="34">
        <f>B84-B83</f>
        <v>-79739.210000000079</v>
      </c>
      <c r="I70" s="34">
        <f t="shared" ref="I70:K70" si="11">C84-C83</f>
        <v>125121.82000000007</v>
      </c>
      <c r="J70" s="34">
        <f t="shared" si="11"/>
        <v>-41580.010000000708</v>
      </c>
      <c r="K70" s="35">
        <f t="shared" si="11"/>
        <v>3802.5999999991618</v>
      </c>
    </row>
    <row r="71" spans="1:11" x14ac:dyDescent="0.25">
      <c r="A71" s="6">
        <v>44562</v>
      </c>
      <c r="B71" s="28">
        <v>370757.17000000004</v>
      </c>
      <c r="C71" s="28">
        <v>243522.55999999997</v>
      </c>
      <c r="D71" s="28">
        <v>969328.36</v>
      </c>
      <c r="E71" s="28">
        <f t="shared" si="10"/>
        <v>1583608.0899999999</v>
      </c>
      <c r="G71" s="17" t="s">
        <v>7</v>
      </c>
      <c r="H71" s="36">
        <f>(B84-B83)/B83</f>
        <v>-0.15009927751912777</v>
      </c>
      <c r="I71" s="36">
        <f t="shared" ref="I71:K71" si="12">(C84-C83)/C83</f>
        <v>0.38311007616284115</v>
      </c>
      <c r="J71" s="36">
        <f t="shared" si="12"/>
        <v>-3.7016819341869858E-2</v>
      </c>
      <c r="K71" s="33">
        <f t="shared" si="12"/>
        <v>1.9194275246074415E-3</v>
      </c>
    </row>
    <row r="72" spans="1:11" x14ac:dyDescent="0.25">
      <c r="A72" s="7">
        <v>44593</v>
      </c>
      <c r="B72" s="38">
        <v>492397.85</v>
      </c>
      <c r="C72" s="38">
        <v>363908.37999999995</v>
      </c>
      <c r="D72" s="38">
        <v>985065.59</v>
      </c>
      <c r="E72" s="38">
        <f t="shared" si="10"/>
        <v>1841371.8199999998</v>
      </c>
      <c r="G72" s="17" t="s">
        <v>8</v>
      </c>
      <c r="H72" s="26">
        <f>B84-B72</f>
        <v>-40893.930000000051</v>
      </c>
      <c r="I72" s="26">
        <f t="shared" ref="I72:K72" si="13">C84-C72</f>
        <v>87808.40000000014</v>
      </c>
      <c r="J72" s="26">
        <f t="shared" si="13"/>
        <v>96627.839999999735</v>
      </c>
      <c r="K72" s="27">
        <f t="shared" si="13"/>
        <v>143542.30999999982</v>
      </c>
    </row>
    <row r="73" spans="1:11" x14ac:dyDescent="0.25">
      <c r="A73" s="6">
        <v>44621</v>
      </c>
      <c r="B73" s="28">
        <v>397314.31</v>
      </c>
      <c r="C73" s="28">
        <v>382812.78000000009</v>
      </c>
      <c r="D73" s="28">
        <v>1021251.27</v>
      </c>
      <c r="E73" s="28">
        <f t="shared" si="10"/>
        <v>1801378.36</v>
      </c>
      <c r="G73" s="17" t="s">
        <v>9</v>
      </c>
      <c r="H73" s="18">
        <f>(B84-B72)/B72</f>
        <v>-8.3050586025101555E-2</v>
      </c>
      <c r="I73" s="18">
        <f t="shared" ref="I73:K73" si="14">(C84-C72)/C72</f>
        <v>0.24129260227533136</v>
      </c>
      <c r="J73" s="18">
        <f t="shared" si="14"/>
        <v>9.8092798064339792E-2</v>
      </c>
      <c r="K73" s="19">
        <f t="shared" si="14"/>
        <v>7.7954006051857483E-2</v>
      </c>
    </row>
    <row r="74" spans="1:11" x14ac:dyDescent="0.25">
      <c r="A74" s="7">
        <v>44652</v>
      </c>
      <c r="B74" s="38">
        <v>366176.97000000003</v>
      </c>
      <c r="C74" s="38">
        <v>377411.49000000005</v>
      </c>
      <c r="D74" s="38">
        <v>1059376.1800000002</v>
      </c>
      <c r="E74" s="38">
        <f t="shared" si="10"/>
        <v>1802964.6400000001</v>
      </c>
    </row>
    <row r="75" spans="1:11" x14ac:dyDescent="0.25">
      <c r="A75" s="6">
        <v>44682</v>
      </c>
      <c r="B75" s="28">
        <v>267252.31000000006</v>
      </c>
      <c r="C75" s="28">
        <v>328926.34000000003</v>
      </c>
      <c r="D75" s="28">
        <v>1104552.29</v>
      </c>
      <c r="E75" s="28">
        <f t="shared" si="10"/>
        <v>1700730.9400000002</v>
      </c>
    </row>
    <row r="76" spans="1:11" x14ac:dyDescent="0.25">
      <c r="A76" s="7">
        <v>44713</v>
      </c>
      <c r="B76" s="38">
        <v>223953.53</v>
      </c>
      <c r="C76" s="38">
        <v>248294.44999999998</v>
      </c>
      <c r="D76" s="38">
        <v>1159354.97</v>
      </c>
      <c r="E76" s="38">
        <f t="shared" si="10"/>
        <v>1631602.95</v>
      </c>
    </row>
    <row r="77" spans="1:11" x14ac:dyDescent="0.25">
      <c r="A77" s="6">
        <v>44743</v>
      </c>
      <c r="B77" s="28">
        <v>119929.3</v>
      </c>
      <c r="C77" s="28">
        <v>152273.74</v>
      </c>
      <c r="D77" s="28">
        <v>1261683.47</v>
      </c>
      <c r="E77" s="28">
        <f t="shared" si="10"/>
        <v>1533886.51</v>
      </c>
    </row>
    <row r="78" spans="1:11" x14ac:dyDescent="0.25">
      <c r="A78" s="7">
        <v>44774</v>
      </c>
      <c r="B78" s="38">
        <v>79501.87999999999</v>
      </c>
      <c r="C78" s="38">
        <v>104422.66</v>
      </c>
      <c r="D78" s="38">
        <v>1174703.3900000001</v>
      </c>
      <c r="E78" s="38">
        <f t="shared" si="10"/>
        <v>1358627.9300000002</v>
      </c>
    </row>
    <row r="79" spans="1:11" x14ac:dyDescent="0.25">
      <c r="A79" s="39">
        <v>44805</v>
      </c>
      <c r="B79" s="40">
        <v>81048.42</v>
      </c>
      <c r="C79" s="40">
        <v>67318.34</v>
      </c>
      <c r="D79" s="40">
        <v>1048840.6000000001</v>
      </c>
      <c r="E79" s="40">
        <f t="shared" si="10"/>
        <v>1197207.3600000001</v>
      </c>
    </row>
    <row r="80" spans="1:11" x14ac:dyDescent="0.25">
      <c r="A80" s="55">
        <v>44835</v>
      </c>
      <c r="B80" s="56">
        <v>94407.079999999973</v>
      </c>
      <c r="C80" s="56">
        <v>69404.979999999981</v>
      </c>
      <c r="D80" s="56">
        <v>927008.61</v>
      </c>
      <c r="E80" s="56">
        <f t="shared" ref="E80" si="15">SUM(B80:D80)</f>
        <v>1090820.67</v>
      </c>
    </row>
    <row r="81" spans="1:5" x14ac:dyDescent="0.25">
      <c r="A81" s="58">
        <v>44866</v>
      </c>
      <c r="B81" s="66">
        <v>99067.410000000018</v>
      </c>
      <c r="C81" s="66">
        <v>86148.59</v>
      </c>
      <c r="D81" s="66">
        <v>833636.47000000009</v>
      </c>
      <c r="E81" s="66">
        <f t="shared" ref="E81" si="16">SUM(B81:D81)</f>
        <v>1018852.4700000001</v>
      </c>
    </row>
    <row r="82" spans="1:5" x14ac:dyDescent="0.25">
      <c r="A82" s="55">
        <v>44896</v>
      </c>
      <c r="B82" s="56">
        <v>300832.22000000003</v>
      </c>
      <c r="C82" s="56">
        <v>150403.53000000003</v>
      </c>
      <c r="D82" s="56">
        <v>927881.83999999962</v>
      </c>
      <c r="E82" s="56">
        <f t="shared" ref="E82" si="17">SUM(B82:D82)</f>
        <v>1379117.5899999996</v>
      </c>
    </row>
    <row r="83" spans="1:5" x14ac:dyDescent="0.25">
      <c r="A83" s="90">
        <v>44927</v>
      </c>
      <c r="B83" s="91">
        <v>531243.13</v>
      </c>
      <c r="C83" s="91">
        <v>326594.96000000002</v>
      </c>
      <c r="D83" s="91">
        <v>1123273.4400000004</v>
      </c>
      <c r="E83" s="91">
        <f t="shared" ref="E83" si="18">SUM(B83:D83)</f>
        <v>1981111.5300000005</v>
      </c>
    </row>
    <row r="84" spans="1:5" x14ac:dyDescent="0.25">
      <c r="A84" s="92">
        <v>44958</v>
      </c>
      <c r="B84" s="93">
        <v>451503.91999999993</v>
      </c>
      <c r="C84" s="93">
        <v>451716.78000000009</v>
      </c>
      <c r="D84" s="93">
        <v>1081693.4299999997</v>
      </c>
      <c r="E84" s="93">
        <f t="shared" ref="E84" si="19">SUM(B84:D84)</f>
        <v>1984914.1299999997</v>
      </c>
    </row>
    <row r="86" spans="1:5" x14ac:dyDescent="0.25">
      <c r="A86" s="75" t="s">
        <v>12</v>
      </c>
      <c r="B86" s="77"/>
    </row>
    <row r="87" spans="1:5" x14ac:dyDescent="0.25">
      <c r="A87" s="29" t="s">
        <v>0</v>
      </c>
      <c r="B87" s="29" t="s">
        <v>13</v>
      </c>
    </row>
    <row r="88" spans="1:5" x14ac:dyDescent="0.25">
      <c r="A88" s="6">
        <v>43831</v>
      </c>
      <c r="B88" s="28">
        <f>E47/E6</f>
        <v>95.802359538327522</v>
      </c>
    </row>
    <row r="89" spans="1:5" x14ac:dyDescent="0.25">
      <c r="A89" s="7">
        <v>43862</v>
      </c>
      <c r="B89" s="38">
        <f>E48/E7</f>
        <v>108.23004482902418</v>
      </c>
    </row>
    <row r="90" spans="1:5" x14ac:dyDescent="0.25">
      <c r="A90" s="6">
        <v>43891</v>
      </c>
      <c r="B90" s="28">
        <f>E49/E8</f>
        <v>116.57224828651414</v>
      </c>
    </row>
    <row r="91" spans="1:5" x14ac:dyDescent="0.25">
      <c r="A91" s="7">
        <v>43922</v>
      </c>
      <c r="B91" s="38">
        <f>E50/E9</f>
        <v>136.07738640932851</v>
      </c>
    </row>
    <row r="92" spans="1:5" x14ac:dyDescent="0.25">
      <c r="A92" s="6">
        <v>43952</v>
      </c>
      <c r="B92" s="28">
        <f>E51/E10</f>
        <v>141.39605700028787</v>
      </c>
    </row>
    <row r="93" spans="1:5" x14ac:dyDescent="0.25">
      <c r="A93" s="7">
        <v>43983</v>
      </c>
      <c r="B93" s="38">
        <f>E52/E11</f>
        <v>134.56211290821059</v>
      </c>
    </row>
    <row r="94" spans="1:5" x14ac:dyDescent="0.25">
      <c r="A94" s="6">
        <v>44013</v>
      </c>
      <c r="B94" s="28">
        <f>E53/E12</f>
        <v>125.72362973904478</v>
      </c>
    </row>
    <row r="95" spans="1:5" x14ac:dyDescent="0.25">
      <c r="A95" s="7">
        <v>44044</v>
      </c>
      <c r="B95" s="38">
        <f>E54/E13</f>
        <v>117.70735236495943</v>
      </c>
    </row>
    <row r="96" spans="1:5" x14ac:dyDescent="0.25">
      <c r="A96" s="6">
        <v>44075</v>
      </c>
      <c r="B96" s="28">
        <f>E55/E14</f>
        <v>118.48814207113382</v>
      </c>
    </row>
    <row r="97" spans="1:8" x14ac:dyDescent="0.25">
      <c r="A97" s="7">
        <v>44105</v>
      </c>
      <c r="B97" s="38">
        <f>E56/E15</f>
        <v>115.94786130536133</v>
      </c>
    </row>
    <row r="98" spans="1:8" x14ac:dyDescent="0.25">
      <c r="A98" s="6">
        <v>44136</v>
      </c>
      <c r="B98" s="28">
        <f>E57/E16</f>
        <v>118.29953555742452</v>
      </c>
    </row>
    <row r="99" spans="1:8" x14ac:dyDescent="0.25">
      <c r="A99" s="7">
        <v>44166</v>
      </c>
      <c r="B99" s="38">
        <f>E58/E17</f>
        <v>150.47577648305085</v>
      </c>
    </row>
    <row r="100" spans="1:8" x14ac:dyDescent="0.25">
      <c r="A100" s="6">
        <v>44197</v>
      </c>
      <c r="B100" s="28">
        <f>E59/E18</f>
        <v>192.32638469284996</v>
      </c>
    </row>
    <row r="101" spans="1:8" x14ac:dyDescent="0.25">
      <c r="A101" s="7">
        <v>44228</v>
      </c>
      <c r="B101" s="38">
        <f>E60/E19</f>
        <v>218.23670272435899</v>
      </c>
    </row>
    <row r="102" spans="1:8" x14ac:dyDescent="0.25">
      <c r="A102" s="6">
        <v>44256</v>
      </c>
      <c r="B102" s="28">
        <f>E61/E20</f>
        <v>249.07540994933208</v>
      </c>
    </row>
    <row r="103" spans="1:8" x14ac:dyDescent="0.25">
      <c r="A103" s="7">
        <v>44287</v>
      </c>
      <c r="B103" s="38">
        <f>E62/E21</f>
        <v>226.25217365197554</v>
      </c>
    </row>
    <row r="104" spans="1:8" x14ac:dyDescent="0.25">
      <c r="A104" s="6">
        <v>44317</v>
      </c>
      <c r="B104" s="28">
        <f>E63/E22</f>
        <v>191.41631162745284</v>
      </c>
    </row>
    <row r="105" spans="1:8" x14ac:dyDescent="0.25">
      <c r="A105" s="7">
        <v>44348</v>
      </c>
      <c r="B105" s="38">
        <f>E64/E23</f>
        <v>185.85981770571055</v>
      </c>
    </row>
    <row r="106" spans="1:8" x14ac:dyDescent="0.25">
      <c r="A106" s="6">
        <v>44378</v>
      </c>
      <c r="B106" s="28">
        <f>E65/E24</f>
        <v>171.86658844938219</v>
      </c>
    </row>
    <row r="107" spans="1:8" x14ac:dyDescent="0.25">
      <c r="A107" s="7">
        <v>44409</v>
      </c>
      <c r="B107" s="38">
        <f>E66/E25</f>
        <v>141.80082032813129</v>
      </c>
    </row>
    <row r="108" spans="1:8" x14ac:dyDescent="0.25">
      <c r="A108" s="6">
        <v>44440</v>
      </c>
      <c r="B108" s="28">
        <f>E67/E26</f>
        <v>128.9756905963539</v>
      </c>
      <c r="H108" s="20" t="s">
        <v>13</v>
      </c>
    </row>
    <row r="109" spans="1:8" x14ac:dyDescent="0.25">
      <c r="A109" s="7">
        <v>44470</v>
      </c>
      <c r="B109" s="38">
        <f>E68/E27</f>
        <v>113.90343981070687</v>
      </c>
      <c r="G109" s="17" t="s">
        <v>6</v>
      </c>
      <c r="H109" s="30">
        <f>B125-B124</f>
        <v>21.534871831833328</v>
      </c>
    </row>
    <row r="110" spans="1:8" x14ac:dyDescent="0.25">
      <c r="A110" s="6">
        <v>44501</v>
      </c>
      <c r="B110" s="28">
        <f>E69/E28</f>
        <v>118.64556434219982</v>
      </c>
      <c r="G110" s="17" t="s">
        <v>7</v>
      </c>
      <c r="H110" s="25">
        <f>(B125-B124)/B124</f>
        <v>0.10986405677238141</v>
      </c>
    </row>
    <row r="111" spans="1:8" x14ac:dyDescent="0.25">
      <c r="A111" s="7">
        <v>44531</v>
      </c>
      <c r="B111" s="38">
        <f>E70/E29</f>
        <v>132.16159822299275</v>
      </c>
      <c r="G111" s="17" t="s">
        <v>8</v>
      </c>
      <c r="H111" s="31">
        <f>B125-B113</f>
        <v>24.411293016286237</v>
      </c>
    </row>
    <row r="112" spans="1:8" x14ac:dyDescent="0.25">
      <c r="A112" s="6">
        <v>44562</v>
      </c>
      <c r="B112" s="28">
        <f>E71/E30</f>
        <v>165.97925689131117</v>
      </c>
      <c r="G112" s="17" t="s">
        <v>9</v>
      </c>
      <c r="H112" s="19">
        <f>(B125-B113)/B113</f>
        <v>0.12639341228610362</v>
      </c>
    </row>
    <row r="113" spans="1:2" x14ac:dyDescent="0.25">
      <c r="A113" s="7">
        <v>44593</v>
      </c>
      <c r="B113" s="38">
        <f>E72/E31</f>
        <v>193.13738409901404</v>
      </c>
    </row>
    <row r="114" spans="1:2" x14ac:dyDescent="0.25">
      <c r="A114" s="6">
        <v>44621</v>
      </c>
      <c r="B114" s="28">
        <f>E73/E32</f>
        <v>199.9753952042629</v>
      </c>
    </row>
    <row r="115" spans="1:2" x14ac:dyDescent="0.25">
      <c r="A115" s="7">
        <v>44652</v>
      </c>
      <c r="B115" s="38">
        <f>E74/E33</f>
        <v>188.53546376660046</v>
      </c>
    </row>
    <row r="116" spans="1:2" x14ac:dyDescent="0.25">
      <c r="A116" s="6">
        <v>44682</v>
      </c>
      <c r="B116" s="28">
        <f>E75/E34</f>
        <v>172.8736470827404</v>
      </c>
    </row>
    <row r="117" spans="1:2" x14ac:dyDescent="0.25">
      <c r="A117" s="7">
        <v>44713</v>
      </c>
      <c r="B117" s="38">
        <f>E76/E35</f>
        <v>167.27526655730981</v>
      </c>
    </row>
    <row r="118" spans="1:2" x14ac:dyDescent="0.25">
      <c r="A118" s="6">
        <v>44743</v>
      </c>
      <c r="B118" s="28">
        <f>E77/E36</f>
        <v>151.28577867639808</v>
      </c>
    </row>
    <row r="119" spans="1:2" x14ac:dyDescent="0.25">
      <c r="A119" s="7">
        <v>44774</v>
      </c>
      <c r="B119" s="38">
        <f>E78/E37</f>
        <v>137.90376877791314</v>
      </c>
    </row>
    <row r="120" spans="1:2" x14ac:dyDescent="0.25">
      <c r="A120" s="39">
        <v>44805</v>
      </c>
      <c r="B120" s="40">
        <f>E79/E38</f>
        <v>121.32218889339279</v>
      </c>
    </row>
    <row r="121" spans="1:2" x14ac:dyDescent="0.25">
      <c r="A121" s="55">
        <v>44835</v>
      </c>
      <c r="B121" s="56">
        <f>E80/E39</f>
        <v>108.24855314081572</v>
      </c>
    </row>
    <row r="122" spans="1:2" x14ac:dyDescent="0.25">
      <c r="A122" s="69">
        <v>44866</v>
      </c>
      <c r="B122" s="71">
        <f>E81/E40</f>
        <v>110.74483369565219</v>
      </c>
    </row>
    <row r="123" spans="1:2" x14ac:dyDescent="0.25">
      <c r="A123" s="88">
        <v>44896</v>
      </c>
      <c r="B123" s="89">
        <f>E82/E41</f>
        <v>141.65135476581756</v>
      </c>
    </row>
    <row r="124" spans="1:2" x14ac:dyDescent="0.25">
      <c r="A124" s="90">
        <v>44927</v>
      </c>
      <c r="B124" s="91">
        <f>E83/E42</f>
        <v>196.01380528346695</v>
      </c>
    </row>
    <row r="125" spans="1:2" x14ac:dyDescent="0.25">
      <c r="A125" s="92">
        <v>44958</v>
      </c>
      <c r="B125" s="93">
        <f>E84/E43</f>
        <v>217.54867711530028</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1995-2DDE-44A0-AB8B-75E6E76FFFF8}">
  <dimension ref="A1:T125"/>
  <sheetViews>
    <sheetView workbookViewId="0">
      <selection activeCell="D122" sqref="D122"/>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35</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567</v>
      </c>
      <c r="C6" s="8">
        <v>125</v>
      </c>
      <c r="D6" s="8">
        <v>219</v>
      </c>
      <c r="E6" s="8">
        <f>SUM(B6:D6)</f>
        <v>911</v>
      </c>
      <c r="G6" s="12"/>
      <c r="T6" s="13"/>
    </row>
    <row r="7" spans="1:20" x14ac:dyDescent="0.25">
      <c r="A7" s="7">
        <v>43862</v>
      </c>
      <c r="B7" s="37">
        <v>659</v>
      </c>
      <c r="C7" s="37">
        <v>228</v>
      </c>
      <c r="D7" s="37">
        <v>179</v>
      </c>
      <c r="E7" s="37">
        <f t="shared" ref="E7:E38" si="0">SUM(B7:D7)</f>
        <v>1066</v>
      </c>
      <c r="G7" s="12"/>
      <c r="T7" s="13"/>
    </row>
    <row r="8" spans="1:20" x14ac:dyDescent="0.25">
      <c r="A8" s="6">
        <v>43891</v>
      </c>
      <c r="B8" s="8">
        <v>735</v>
      </c>
      <c r="C8" s="8">
        <v>290</v>
      </c>
      <c r="D8" s="8">
        <v>214</v>
      </c>
      <c r="E8" s="8">
        <f t="shared" si="0"/>
        <v>1239</v>
      </c>
      <c r="G8" s="12"/>
      <c r="T8" s="13"/>
    </row>
    <row r="9" spans="1:20" x14ac:dyDescent="0.25">
      <c r="A9" s="7">
        <v>43922</v>
      </c>
      <c r="B9" s="37">
        <v>773</v>
      </c>
      <c r="C9" s="37">
        <v>318</v>
      </c>
      <c r="D9" s="37">
        <v>354</v>
      </c>
      <c r="E9" s="37">
        <f t="shared" si="0"/>
        <v>1445</v>
      </c>
      <c r="G9" s="12"/>
      <c r="T9" s="13"/>
    </row>
    <row r="10" spans="1:20" x14ac:dyDescent="0.25">
      <c r="A10" s="6">
        <v>43952</v>
      </c>
      <c r="B10" s="8">
        <v>680</v>
      </c>
      <c r="C10" s="8">
        <v>298</v>
      </c>
      <c r="D10" s="8">
        <v>449</v>
      </c>
      <c r="E10" s="8">
        <f t="shared" si="0"/>
        <v>1427</v>
      </c>
      <c r="G10" s="12"/>
      <c r="T10" s="13"/>
    </row>
    <row r="11" spans="1:20" x14ac:dyDescent="0.25">
      <c r="A11" s="7">
        <v>43983</v>
      </c>
      <c r="B11" s="37">
        <v>495</v>
      </c>
      <c r="C11" s="37">
        <v>210</v>
      </c>
      <c r="D11" s="37">
        <v>481</v>
      </c>
      <c r="E11" s="37">
        <f t="shared" si="0"/>
        <v>1186</v>
      </c>
      <c r="G11" s="12"/>
      <c r="T11" s="13"/>
    </row>
    <row r="12" spans="1:20" x14ac:dyDescent="0.25">
      <c r="A12" s="6">
        <v>44013</v>
      </c>
      <c r="B12" s="8">
        <v>476</v>
      </c>
      <c r="C12" s="8">
        <v>185</v>
      </c>
      <c r="D12" s="8">
        <v>513</v>
      </c>
      <c r="E12" s="8">
        <f t="shared" si="0"/>
        <v>1174</v>
      </c>
      <c r="G12" s="12"/>
      <c r="T12" s="13"/>
    </row>
    <row r="13" spans="1:20" x14ac:dyDescent="0.25">
      <c r="A13" s="7">
        <v>44044</v>
      </c>
      <c r="B13" s="37">
        <v>642</v>
      </c>
      <c r="C13" s="37">
        <v>229</v>
      </c>
      <c r="D13" s="37">
        <v>486</v>
      </c>
      <c r="E13" s="37">
        <f t="shared" si="0"/>
        <v>1357</v>
      </c>
      <c r="G13" s="12"/>
      <c r="T13" s="13"/>
    </row>
    <row r="14" spans="1:20" x14ac:dyDescent="0.25">
      <c r="A14" s="6">
        <v>44075</v>
      </c>
      <c r="B14" s="8">
        <v>666</v>
      </c>
      <c r="C14" s="8">
        <v>252</v>
      </c>
      <c r="D14" s="8">
        <v>480</v>
      </c>
      <c r="E14" s="8">
        <f t="shared" si="0"/>
        <v>1398</v>
      </c>
      <c r="G14" s="12"/>
      <c r="T14" s="13"/>
    </row>
    <row r="15" spans="1:20" x14ac:dyDescent="0.25">
      <c r="A15" s="7">
        <v>44105</v>
      </c>
      <c r="B15" s="37">
        <v>576</v>
      </c>
      <c r="C15" s="37">
        <v>227</v>
      </c>
      <c r="D15" s="37">
        <v>548</v>
      </c>
      <c r="E15" s="37">
        <f t="shared" si="0"/>
        <v>1351</v>
      </c>
      <c r="G15" s="12"/>
      <c r="T15" s="13"/>
    </row>
    <row r="16" spans="1:20" x14ac:dyDescent="0.25">
      <c r="A16" s="6">
        <v>44136</v>
      </c>
      <c r="B16" s="8">
        <v>647</v>
      </c>
      <c r="C16" s="8">
        <v>205</v>
      </c>
      <c r="D16" s="8">
        <v>484</v>
      </c>
      <c r="E16" s="8">
        <f t="shared" si="0"/>
        <v>1336</v>
      </c>
      <c r="G16" s="12"/>
      <c r="T16" s="13"/>
    </row>
    <row r="17" spans="1:20" x14ac:dyDescent="0.25">
      <c r="A17" s="7">
        <v>44166</v>
      </c>
      <c r="B17" s="37">
        <v>609</v>
      </c>
      <c r="C17" s="37">
        <v>155</v>
      </c>
      <c r="D17" s="37">
        <v>421</v>
      </c>
      <c r="E17" s="37">
        <f t="shared" si="0"/>
        <v>1185</v>
      </c>
      <c r="G17" s="12"/>
      <c r="T17" s="13"/>
    </row>
    <row r="18" spans="1:20" x14ac:dyDescent="0.25">
      <c r="A18" s="6">
        <v>44197</v>
      </c>
      <c r="B18" s="8">
        <v>768</v>
      </c>
      <c r="C18" s="8">
        <v>236</v>
      </c>
      <c r="D18" s="8">
        <v>366</v>
      </c>
      <c r="E18" s="8">
        <f t="shared" si="0"/>
        <v>1370</v>
      </c>
      <c r="G18" s="12"/>
      <c r="T18" s="13"/>
    </row>
    <row r="19" spans="1:20" x14ac:dyDescent="0.25">
      <c r="A19" s="7">
        <v>44228</v>
      </c>
      <c r="B19" s="37">
        <v>645</v>
      </c>
      <c r="C19" s="37">
        <v>185</v>
      </c>
      <c r="D19" s="37">
        <v>270</v>
      </c>
      <c r="E19" s="37">
        <f t="shared" si="0"/>
        <v>1100</v>
      </c>
      <c r="G19" s="12"/>
      <c r="T19" s="13"/>
    </row>
    <row r="20" spans="1:20" x14ac:dyDescent="0.25">
      <c r="A20" s="6">
        <v>44256</v>
      </c>
      <c r="B20" s="8">
        <v>474</v>
      </c>
      <c r="C20" s="8">
        <v>173</v>
      </c>
      <c r="D20" s="8">
        <v>228</v>
      </c>
      <c r="E20" s="8">
        <f t="shared" si="0"/>
        <v>875</v>
      </c>
      <c r="G20" s="12"/>
      <c r="T20" s="13"/>
    </row>
    <row r="21" spans="1:20" x14ac:dyDescent="0.25">
      <c r="A21" s="7">
        <v>44287</v>
      </c>
      <c r="B21" s="37">
        <v>473</v>
      </c>
      <c r="C21" s="37">
        <v>182</v>
      </c>
      <c r="D21" s="37">
        <v>231</v>
      </c>
      <c r="E21" s="37">
        <f t="shared" si="0"/>
        <v>886</v>
      </c>
      <c r="G21" s="14"/>
      <c r="H21" s="15"/>
      <c r="I21" s="15"/>
      <c r="J21" s="15"/>
      <c r="K21" s="15"/>
      <c r="L21" s="15"/>
      <c r="M21" s="15"/>
      <c r="N21" s="15"/>
      <c r="O21" s="15"/>
      <c r="P21" s="15"/>
      <c r="Q21" s="15"/>
      <c r="R21" s="15"/>
      <c r="S21" s="15"/>
      <c r="T21" s="16"/>
    </row>
    <row r="22" spans="1:20" x14ac:dyDescent="0.25">
      <c r="A22" s="6">
        <v>44317</v>
      </c>
      <c r="B22" s="8">
        <v>459</v>
      </c>
      <c r="C22" s="8">
        <v>227</v>
      </c>
      <c r="D22" s="8">
        <v>235</v>
      </c>
      <c r="E22" s="8">
        <f t="shared" si="0"/>
        <v>921</v>
      </c>
    </row>
    <row r="23" spans="1:20" x14ac:dyDescent="0.25">
      <c r="A23" s="7">
        <v>44348</v>
      </c>
      <c r="B23" s="37">
        <v>330</v>
      </c>
      <c r="C23" s="37">
        <v>167</v>
      </c>
      <c r="D23" s="37">
        <v>287</v>
      </c>
      <c r="E23" s="37">
        <f t="shared" si="0"/>
        <v>784</v>
      </c>
    </row>
    <row r="24" spans="1:20" x14ac:dyDescent="0.25">
      <c r="A24" s="6">
        <v>44378</v>
      </c>
      <c r="B24" s="8">
        <v>410</v>
      </c>
      <c r="C24" s="8">
        <v>131</v>
      </c>
      <c r="D24" s="8">
        <v>285</v>
      </c>
      <c r="E24" s="8">
        <f t="shared" si="0"/>
        <v>826</v>
      </c>
    </row>
    <row r="25" spans="1:20" x14ac:dyDescent="0.25">
      <c r="A25" s="7">
        <v>44409</v>
      </c>
      <c r="B25" s="37">
        <v>422</v>
      </c>
      <c r="C25" s="37">
        <v>149</v>
      </c>
      <c r="D25" s="37">
        <v>276</v>
      </c>
      <c r="E25" s="37">
        <f t="shared" si="0"/>
        <v>847</v>
      </c>
    </row>
    <row r="26" spans="1:20" x14ac:dyDescent="0.25">
      <c r="A26" s="6">
        <v>44440</v>
      </c>
      <c r="B26" s="8">
        <v>373</v>
      </c>
      <c r="C26" s="8">
        <v>148</v>
      </c>
      <c r="D26" s="8">
        <v>275</v>
      </c>
      <c r="E26" s="8">
        <f t="shared" si="0"/>
        <v>796</v>
      </c>
    </row>
    <row r="27" spans="1:20" x14ac:dyDescent="0.25">
      <c r="A27" s="7">
        <v>44470</v>
      </c>
      <c r="B27" s="37">
        <v>489</v>
      </c>
      <c r="C27" s="37">
        <v>126</v>
      </c>
      <c r="D27" s="37">
        <v>273</v>
      </c>
      <c r="E27" s="37">
        <f t="shared" si="0"/>
        <v>888</v>
      </c>
      <c r="H27" s="75" t="s">
        <v>1</v>
      </c>
      <c r="I27" s="76"/>
      <c r="J27" s="76"/>
      <c r="K27" s="77"/>
    </row>
    <row r="28" spans="1:20" x14ac:dyDescent="0.25">
      <c r="A28" s="6">
        <v>44501</v>
      </c>
      <c r="B28" s="8">
        <v>483</v>
      </c>
      <c r="C28" s="8">
        <v>156</v>
      </c>
      <c r="D28" s="8">
        <v>245</v>
      </c>
      <c r="E28" s="8">
        <f t="shared" si="0"/>
        <v>884</v>
      </c>
      <c r="H28" s="45" t="s">
        <v>2</v>
      </c>
      <c r="I28" s="46" t="s">
        <v>3</v>
      </c>
      <c r="J28" s="47" t="s">
        <v>4</v>
      </c>
      <c r="K28" s="48" t="s">
        <v>5</v>
      </c>
      <c r="Q28" s="24"/>
    </row>
    <row r="29" spans="1:20" x14ac:dyDescent="0.25">
      <c r="A29" s="7">
        <v>44531</v>
      </c>
      <c r="B29" s="37">
        <v>470</v>
      </c>
      <c r="C29" s="37">
        <v>129</v>
      </c>
      <c r="D29" s="37">
        <v>248</v>
      </c>
      <c r="E29" s="37">
        <f t="shared" si="0"/>
        <v>847</v>
      </c>
      <c r="G29" s="17" t="s">
        <v>6</v>
      </c>
      <c r="H29" s="34">
        <f>B43-B42</f>
        <v>-113</v>
      </c>
      <c r="I29" s="34">
        <f t="shared" ref="I29:K29" si="1">C43-C42</f>
        <v>36</v>
      </c>
      <c r="J29" s="34">
        <f t="shared" si="1"/>
        <v>-44</v>
      </c>
      <c r="K29" s="35">
        <f t="shared" si="1"/>
        <v>-121</v>
      </c>
      <c r="Q29" s="24"/>
    </row>
    <row r="30" spans="1:20" x14ac:dyDescent="0.25">
      <c r="A30" s="6">
        <v>44562</v>
      </c>
      <c r="B30" s="8">
        <v>459</v>
      </c>
      <c r="C30" s="8">
        <v>172</v>
      </c>
      <c r="D30" s="8">
        <v>205</v>
      </c>
      <c r="E30" s="8">
        <f t="shared" si="0"/>
        <v>836</v>
      </c>
      <c r="G30" s="17" t="s">
        <v>7</v>
      </c>
      <c r="H30" s="49">
        <f>(B43-B42)/B42</f>
        <v>-0.22332015810276679</v>
      </c>
      <c r="I30" s="49">
        <f t="shared" ref="I30:K30" si="2">(C43-C42)/C42</f>
        <v>0.24161073825503357</v>
      </c>
      <c r="J30" s="49">
        <f t="shared" si="2"/>
        <v>-0.20853080568720378</v>
      </c>
      <c r="K30" s="25">
        <f t="shared" si="2"/>
        <v>-0.13972286374133949</v>
      </c>
    </row>
    <row r="31" spans="1:20" x14ac:dyDescent="0.25">
      <c r="A31" s="7">
        <v>44593</v>
      </c>
      <c r="B31" s="37">
        <v>558</v>
      </c>
      <c r="C31" s="37">
        <v>154</v>
      </c>
      <c r="D31" s="37">
        <v>183</v>
      </c>
      <c r="E31" s="37">
        <f t="shared" si="0"/>
        <v>895</v>
      </c>
      <c r="G31" s="17" t="s">
        <v>8</v>
      </c>
      <c r="H31" s="50">
        <f>B43-B31</f>
        <v>-165</v>
      </c>
      <c r="I31" s="50">
        <f t="shared" ref="I31:K31" si="3">C43-C31</f>
        <v>31</v>
      </c>
      <c r="J31" s="50">
        <f t="shared" si="3"/>
        <v>-16</v>
      </c>
      <c r="K31" s="51">
        <f t="shared" si="3"/>
        <v>-150</v>
      </c>
    </row>
    <row r="32" spans="1:20" x14ac:dyDescent="0.25">
      <c r="A32" s="6">
        <v>44621</v>
      </c>
      <c r="B32" s="8">
        <v>473</v>
      </c>
      <c r="C32" s="8">
        <v>170</v>
      </c>
      <c r="D32" s="8">
        <v>170</v>
      </c>
      <c r="E32" s="8">
        <f t="shared" si="0"/>
        <v>813</v>
      </c>
      <c r="G32" s="17" t="s">
        <v>9</v>
      </c>
      <c r="H32" s="52">
        <f>(B43-B31)/B31</f>
        <v>-0.29569892473118281</v>
      </c>
      <c r="I32" s="52">
        <f t="shared" ref="I32:K32" si="4">(C43-C31)/C31</f>
        <v>0.20129870129870131</v>
      </c>
      <c r="J32" s="52">
        <f t="shared" si="4"/>
        <v>-8.7431693989071038E-2</v>
      </c>
      <c r="K32" s="53">
        <f t="shared" si="4"/>
        <v>-0.16759776536312848</v>
      </c>
    </row>
    <row r="33" spans="1:20" x14ac:dyDescent="0.25">
      <c r="A33" s="7">
        <v>44652</v>
      </c>
      <c r="B33" s="37">
        <v>473</v>
      </c>
      <c r="C33" s="37">
        <v>189</v>
      </c>
      <c r="D33" s="37">
        <v>186</v>
      </c>
      <c r="E33" s="37">
        <f t="shared" si="0"/>
        <v>848</v>
      </c>
    </row>
    <row r="34" spans="1:20" x14ac:dyDescent="0.25">
      <c r="A34" s="6">
        <v>44682</v>
      </c>
      <c r="B34" s="8">
        <v>436</v>
      </c>
      <c r="C34" s="8">
        <v>195</v>
      </c>
      <c r="D34" s="8">
        <v>207</v>
      </c>
      <c r="E34" s="8">
        <f t="shared" si="0"/>
        <v>838</v>
      </c>
    </row>
    <row r="35" spans="1:20" x14ac:dyDescent="0.25">
      <c r="A35" s="7">
        <v>44713</v>
      </c>
      <c r="B35" s="37">
        <v>404</v>
      </c>
      <c r="C35" s="37">
        <v>171</v>
      </c>
      <c r="D35" s="37">
        <v>253</v>
      </c>
      <c r="E35" s="37">
        <f t="shared" si="0"/>
        <v>828</v>
      </c>
    </row>
    <row r="36" spans="1:20" x14ac:dyDescent="0.25">
      <c r="A36" s="6">
        <v>44743</v>
      </c>
      <c r="B36" s="8">
        <v>441</v>
      </c>
      <c r="C36" s="8">
        <v>177</v>
      </c>
      <c r="D36" s="8">
        <v>319</v>
      </c>
      <c r="E36" s="8">
        <f t="shared" si="0"/>
        <v>937</v>
      </c>
    </row>
    <row r="37" spans="1:20" x14ac:dyDescent="0.25">
      <c r="A37" s="7">
        <v>44774</v>
      </c>
      <c r="B37" s="37">
        <v>300</v>
      </c>
      <c r="C37" s="37">
        <v>170</v>
      </c>
      <c r="D37" s="37">
        <v>335</v>
      </c>
      <c r="E37" s="37">
        <f t="shared" si="0"/>
        <v>805</v>
      </c>
    </row>
    <row r="38" spans="1:20" x14ac:dyDescent="0.25">
      <c r="A38" s="42">
        <v>44805</v>
      </c>
      <c r="B38" s="43">
        <v>367</v>
      </c>
      <c r="C38" s="43">
        <v>101</v>
      </c>
      <c r="D38" s="43">
        <v>313</v>
      </c>
      <c r="E38" s="43">
        <f t="shared" si="0"/>
        <v>781</v>
      </c>
    </row>
    <row r="39" spans="1:20" x14ac:dyDescent="0.25">
      <c r="A39" s="64">
        <v>44835</v>
      </c>
      <c r="B39" s="54">
        <v>431</v>
      </c>
      <c r="C39" s="54">
        <v>130</v>
      </c>
      <c r="D39" s="54">
        <v>266</v>
      </c>
      <c r="E39" s="54">
        <f t="shared" ref="E39" si="5">SUM(B39:D39)</f>
        <v>827</v>
      </c>
    </row>
    <row r="40" spans="1:20" x14ac:dyDescent="0.25">
      <c r="A40" s="69">
        <v>44866</v>
      </c>
      <c r="B40" s="70">
        <v>380</v>
      </c>
      <c r="C40" s="70">
        <v>166</v>
      </c>
      <c r="D40" s="70">
        <v>235</v>
      </c>
      <c r="E40" s="70">
        <f t="shared" ref="E40" si="6">SUM(B40:D40)</f>
        <v>781</v>
      </c>
    </row>
    <row r="41" spans="1:20" x14ac:dyDescent="0.25">
      <c r="A41" s="88">
        <v>44896</v>
      </c>
      <c r="B41" s="54">
        <v>420</v>
      </c>
      <c r="C41" s="54">
        <v>152</v>
      </c>
      <c r="D41" s="54">
        <v>240</v>
      </c>
      <c r="E41" s="54">
        <f t="shared" ref="E41" si="7">SUM(B41:D41)</f>
        <v>812</v>
      </c>
    </row>
    <row r="42" spans="1:20" x14ac:dyDescent="0.25">
      <c r="A42" s="90">
        <v>44927</v>
      </c>
      <c r="B42" s="94">
        <v>506</v>
      </c>
      <c r="C42" s="94">
        <v>149</v>
      </c>
      <c r="D42" s="94">
        <v>211</v>
      </c>
      <c r="E42" s="94">
        <f t="shared" ref="E42" si="8">SUM(B42:D42)</f>
        <v>866</v>
      </c>
    </row>
    <row r="43" spans="1:20" x14ac:dyDescent="0.25">
      <c r="A43" s="92">
        <v>44958</v>
      </c>
      <c r="B43" s="65">
        <v>393</v>
      </c>
      <c r="C43" s="65">
        <v>185</v>
      </c>
      <c r="D43" s="65">
        <v>167</v>
      </c>
      <c r="E43" s="65">
        <f t="shared" ref="E43" si="9">SUM(B43:D43)</f>
        <v>745</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98475.48</v>
      </c>
      <c r="C47" s="28">
        <v>27798.27</v>
      </c>
      <c r="D47" s="28">
        <v>54693.549999999988</v>
      </c>
      <c r="E47" s="28">
        <f>SUM(B47:D47)</f>
        <v>180967.3</v>
      </c>
      <c r="G47" s="12"/>
      <c r="T47" s="13"/>
    </row>
    <row r="48" spans="1:20" x14ac:dyDescent="0.25">
      <c r="A48" s="7">
        <v>43862</v>
      </c>
      <c r="B48" s="38">
        <v>116608.95999999999</v>
      </c>
      <c r="C48" s="38">
        <v>125236.6</v>
      </c>
      <c r="D48" s="38">
        <v>56067.979999999996</v>
      </c>
      <c r="E48" s="38">
        <f t="shared" ref="E48:E79" si="10">SUM(B48:D48)</f>
        <v>297913.53999999998</v>
      </c>
      <c r="G48" s="12"/>
      <c r="T48" s="13"/>
    </row>
    <row r="49" spans="1:20" x14ac:dyDescent="0.25">
      <c r="A49" s="6">
        <v>43891</v>
      </c>
      <c r="B49" s="28">
        <v>153804.88999999998</v>
      </c>
      <c r="C49" s="28">
        <v>84150.87</v>
      </c>
      <c r="D49" s="28">
        <v>112687.32999999999</v>
      </c>
      <c r="E49" s="28">
        <f t="shared" si="10"/>
        <v>350643.08999999997</v>
      </c>
      <c r="G49" s="12"/>
      <c r="T49" s="13"/>
    </row>
    <row r="50" spans="1:20" x14ac:dyDescent="0.25">
      <c r="A50" s="7">
        <v>43922</v>
      </c>
      <c r="B50" s="38">
        <v>157395.4</v>
      </c>
      <c r="C50" s="38">
        <v>143439.08999999997</v>
      </c>
      <c r="D50" s="38">
        <v>199951.94999999995</v>
      </c>
      <c r="E50" s="38">
        <f t="shared" si="10"/>
        <v>500786.43999999994</v>
      </c>
      <c r="G50" s="12"/>
      <c r="T50" s="13"/>
    </row>
    <row r="51" spans="1:20" x14ac:dyDescent="0.25">
      <c r="A51" s="6">
        <v>43952</v>
      </c>
      <c r="B51" s="28">
        <v>143159.03</v>
      </c>
      <c r="C51" s="28">
        <v>93887.76</v>
      </c>
      <c r="D51" s="28">
        <v>293943.98000000004</v>
      </c>
      <c r="E51" s="28">
        <f t="shared" si="10"/>
        <v>530990.77</v>
      </c>
      <c r="G51" s="12"/>
      <c r="T51" s="13"/>
    </row>
    <row r="52" spans="1:20" x14ac:dyDescent="0.25">
      <c r="A52" s="7">
        <v>43983</v>
      </c>
      <c r="B52" s="38">
        <v>58992.04</v>
      </c>
      <c r="C52" s="38">
        <v>72469.279999999999</v>
      </c>
      <c r="D52" s="38">
        <v>244068.54</v>
      </c>
      <c r="E52" s="38">
        <f t="shared" si="10"/>
        <v>375529.86</v>
      </c>
      <c r="G52" s="12"/>
      <c r="T52" s="13"/>
    </row>
    <row r="53" spans="1:20" x14ac:dyDescent="0.25">
      <c r="A53" s="6">
        <v>44013</v>
      </c>
      <c r="B53" s="28">
        <v>42134.130000000005</v>
      </c>
      <c r="C53" s="28">
        <v>40317.340000000011</v>
      </c>
      <c r="D53" s="28">
        <v>233517.64999999994</v>
      </c>
      <c r="E53" s="28">
        <f t="shared" si="10"/>
        <v>315969.11999999994</v>
      </c>
      <c r="G53" s="12"/>
      <c r="T53" s="13"/>
    </row>
    <row r="54" spans="1:20" x14ac:dyDescent="0.25">
      <c r="A54" s="7">
        <v>44044</v>
      </c>
      <c r="B54" s="38">
        <v>40917.78</v>
      </c>
      <c r="C54" s="38">
        <v>42681.299999999996</v>
      </c>
      <c r="D54" s="38">
        <v>232497.1</v>
      </c>
      <c r="E54" s="38">
        <f t="shared" si="10"/>
        <v>316096.18</v>
      </c>
      <c r="G54" s="12"/>
      <c r="T54" s="13"/>
    </row>
    <row r="55" spans="1:20" x14ac:dyDescent="0.25">
      <c r="A55" s="6">
        <v>44075</v>
      </c>
      <c r="B55" s="28">
        <v>48230.26999999999</v>
      </c>
      <c r="C55" s="28">
        <v>29865.03</v>
      </c>
      <c r="D55" s="28">
        <v>190186.92999999996</v>
      </c>
      <c r="E55" s="28">
        <f t="shared" si="10"/>
        <v>268282.23</v>
      </c>
      <c r="G55" s="12"/>
      <c r="T55" s="13"/>
    </row>
    <row r="56" spans="1:20" x14ac:dyDescent="0.25">
      <c r="A56" s="7">
        <v>44105</v>
      </c>
      <c r="B56" s="38">
        <v>33198.290000000008</v>
      </c>
      <c r="C56" s="38">
        <v>21902.260000000006</v>
      </c>
      <c r="D56" s="38">
        <v>207584.66</v>
      </c>
      <c r="E56" s="38">
        <f t="shared" si="10"/>
        <v>262685.21000000002</v>
      </c>
      <c r="G56" s="12"/>
      <c r="T56" s="13"/>
    </row>
    <row r="57" spans="1:20" x14ac:dyDescent="0.25">
      <c r="A57" s="6">
        <v>44136</v>
      </c>
      <c r="B57" s="28">
        <v>83632.489999999991</v>
      </c>
      <c r="C57" s="28">
        <v>19621.260000000002</v>
      </c>
      <c r="D57" s="28">
        <v>202733.71999999997</v>
      </c>
      <c r="E57" s="28">
        <f t="shared" si="10"/>
        <v>305987.46999999997</v>
      </c>
      <c r="G57" s="12"/>
      <c r="T57" s="13"/>
    </row>
    <row r="58" spans="1:20" x14ac:dyDescent="0.25">
      <c r="A58" s="7">
        <v>44166</v>
      </c>
      <c r="B58" s="38">
        <v>79996.510000000009</v>
      </c>
      <c r="C58" s="38">
        <v>31520.560000000001</v>
      </c>
      <c r="D58" s="38">
        <v>194763.92999999993</v>
      </c>
      <c r="E58" s="38">
        <f t="shared" si="10"/>
        <v>306280.99999999994</v>
      </c>
      <c r="G58" s="12"/>
      <c r="T58" s="13"/>
    </row>
    <row r="59" spans="1:20" x14ac:dyDescent="0.25">
      <c r="A59" s="6">
        <v>44197</v>
      </c>
      <c r="B59" s="28">
        <v>163674.81</v>
      </c>
      <c r="C59" s="28">
        <v>92193.9</v>
      </c>
      <c r="D59" s="28">
        <v>225374.37</v>
      </c>
      <c r="E59" s="28">
        <f t="shared" si="10"/>
        <v>481243.07999999996</v>
      </c>
      <c r="G59" s="12"/>
      <c r="T59" s="13"/>
    </row>
    <row r="60" spans="1:20" x14ac:dyDescent="0.25">
      <c r="A60" s="7">
        <v>44228</v>
      </c>
      <c r="B60" s="38">
        <v>238476.44</v>
      </c>
      <c r="C60" s="38">
        <v>94702.74</v>
      </c>
      <c r="D60" s="38">
        <v>190494.37</v>
      </c>
      <c r="E60" s="38">
        <f t="shared" si="10"/>
        <v>523673.55</v>
      </c>
      <c r="G60" s="12"/>
      <c r="T60" s="13"/>
    </row>
    <row r="61" spans="1:20" x14ac:dyDescent="0.25">
      <c r="A61" s="6">
        <v>44256</v>
      </c>
      <c r="B61" s="28">
        <v>116260.48</v>
      </c>
      <c r="C61" s="28">
        <v>117333.49</v>
      </c>
      <c r="D61" s="28">
        <v>179040.65</v>
      </c>
      <c r="E61" s="28">
        <f t="shared" si="10"/>
        <v>412634.62</v>
      </c>
      <c r="G61" s="12"/>
      <c r="T61" s="13"/>
    </row>
    <row r="62" spans="1:20" x14ac:dyDescent="0.25">
      <c r="A62" s="7">
        <v>44287</v>
      </c>
      <c r="B62" s="38">
        <v>93514.2</v>
      </c>
      <c r="C62" s="38">
        <v>80586.89</v>
      </c>
      <c r="D62" s="38">
        <v>164074.09999999998</v>
      </c>
      <c r="E62" s="38">
        <f t="shared" si="10"/>
        <v>338175.18999999994</v>
      </c>
      <c r="G62" s="14"/>
      <c r="H62" s="15"/>
      <c r="I62" s="15"/>
      <c r="J62" s="15"/>
      <c r="K62" s="15"/>
      <c r="L62" s="15"/>
      <c r="M62" s="15"/>
      <c r="N62" s="15"/>
      <c r="O62" s="15"/>
      <c r="P62" s="15"/>
      <c r="Q62" s="15"/>
      <c r="R62" s="15"/>
      <c r="S62" s="15"/>
      <c r="T62" s="16"/>
    </row>
    <row r="63" spans="1:20" x14ac:dyDescent="0.25">
      <c r="A63" s="6">
        <v>44317</v>
      </c>
      <c r="B63" s="28">
        <v>69360.23000000001</v>
      </c>
      <c r="C63" s="28">
        <v>51482.189999999995</v>
      </c>
      <c r="D63" s="28">
        <v>138898.18</v>
      </c>
      <c r="E63" s="28">
        <f t="shared" si="10"/>
        <v>259740.6</v>
      </c>
    </row>
    <row r="64" spans="1:20" x14ac:dyDescent="0.25">
      <c r="A64" s="7">
        <v>44348</v>
      </c>
      <c r="B64" s="38">
        <v>39447.07</v>
      </c>
      <c r="C64" s="38">
        <v>42945.399999999994</v>
      </c>
      <c r="D64" s="38">
        <v>117691.29000000001</v>
      </c>
      <c r="E64" s="38">
        <f t="shared" si="10"/>
        <v>200083.76</v>
      </c>
    </row>
    <row r="65" spans="1:11" x14ac:dyDescent="0.25">
      <c r="A65" s="6">
        <v>44378</v>
      </c>
      <c r="B65" s="28">
        <v>32809.229999999996</v>
      </c>
      <c r="C65" s="28">
        <v>26664.540000000005</v>
      </c>
      <c r="D65" s="28">
        <v>111516.33999999998</v>
      </c>
      <c r="E65" s="28">
        <f t="shared" si="10"/>
        <v>170990.11</v>
      </c>
    </row>
    <row r="66" spans="1:11" x14ac:dyDescent="0.25">
      <c r="A66" s="7">
        <v>44409</v>
      </c>
      <c r="B66" s="38">
        <v>22517.47</v>
      </c>
      <c r="C66" s="38">
        <v>17526.410000000003</v>
      </c>
      <c r="D66" s="38">
        <v>101485.53</v>
      </c>
      <c r="E66" s="38">
        <f t="shared" si="10"/>
        <v>141529.41</v>
      </c>
    </row>
    <row r="67" spans="1:11" x14ac:dyDescent="0.25">
      <c r="A67" s="6">
        <v>44440</v>
      </c>
      <c r="B67" s="28">
        <v>24876.119999999995</v>
      </c>
      <c r="C67" s="28">
        <v>12899.820000000002</v>
      </c>
      <c r="D67" s="28">
        <v>80573.67</v>
      </c>
      <c r="E67" s="28">
        <f t="shared" si="10"/>
        <v>118349.60999999999</v>
      </c>
    </row>
    <row r="68" spans="1:11" x14ac:dyDescent="0.25">
      <c r="A68" s="7">
        <v>44470</v>
      </c>
      <c r="B68" s="38">
        <v>40831.80000000001</v>
      </c>
      <c r="C68" s="38">
        <v>11628.960000000003</v>
      </c>
      <c r="D68" s="38">
        <v>63039.08</v>
      </c>
      <c r="E68" s="38">
        <f t="shared" si="10"/>
        <v>115499.84000000001</v>
      </c>
      <c r="H68" s="75" t="s">
        <v>15</v>
      </c>
      <c r="I68" s="76"/>
      <c r="J68" s="76"/>
      <c r="K68" s="77"/>
    </row>
    <row r="69" spans="1:11" x14ac:dyDescent="0.25">
      <c r="A69" s="6">
        <v>44501</v>
      </c>
      <c r="B69" s="28">
        <v>48844.7</v>
      </c>
      <c r="C69" s="28">
        <v>25489.11</v>
      </c>
      <c r="D69" s="28">
        <v>44116.9</v>
      </c>
      <c r="E69" s="28">
        <f t="shared" si="10"/>
        <v>118450.70999999999</v>
      </c>
      <c r="H69" s="20" t="s">
        <v>2</v>
      </c>
      <c r="I69" s="21" t="s">
        <v>3</v>
      </c>
      <c r="J69" s="22" t="s">
        <v>4</v>
      </c>
      <c r="K69" s="48" t="s">
        <v>5</v>
      </c>
    </row>
    <row r="70" spans="1:11" x14ac:dyDescent="0.25">
      <c r="A70" s="7">
        <v>44531</v>
      </c>
      <c r="B70" s="38">
        <v>82882.55</v>
      </c>
      <c r="C70" s="38">
        <v>41270.699999999997</v>
      </c>
      <c r="D70" s="38">
        <v>52668.290000000008</v>
      </c>
      <c r="E70" s="38">
        <f t="shared" si="10"/>
        <v>176821.54</v>
      </c>
      <c r="G70" s="17" t="s">
        <v>6</v>
      </c>
      <c r="H70" s="34">
        <f>B84-B83</f>
        <v>-60288.459999999963</v>
      </c>
      <c r="I70" s="34">
        <f t="shared" ref="I70:K70" si="11">C84-C83</f>
        <v>-23189.250000000015</v>
      </c>
      <c r="J70" s="34">
        <f t="shared" si="11"/>
        <v>-15754.319999999978</v>
      </c>
      <c r="K70" s="35">
        <f t="shared" si="11"/>
        <v>-99232.029999999912</v>
      </c>
    </row>
    <row r="71" spans="1:11" x14ac:dyDescent="0.25">
      <c r="A71" s="6">
        <v>44562</v>
      </c>
      <c r="B71" s="28">
        <v>130066.29000000001</v>
      </c>
      <c r="C71" s="28">
        <v>53777.289999999994</v>
      </c>
      <c r="D71" s="28">
        <v>64453.939999999995</v>
      </c>
      <c r="E71" s="28">
        <f t="shared" si="10"/>
        <v>248297.52000000002</v>
      </c>
      <c r="G71" s="17" t="s">
        <v>7</v>
      </c>
      <c r="H71" s="36">
        <f>(B84-B83)/B83</f>
        <v>-0.30750202719858333</v>
      </c>
      <c r="I71" s="36">
        <f t="shared" ref="I71:K71" si="12">(C84-C83)/C83</f>
        <v>-0.21442076688370817</v>
      </c>
      <c r="J71" s="36">
        <f t="shared" si="12"/>
        <v>-0.1419852000964692</v>
      </c>
      <c r="K71" s="33">
        <f t="shared" si="12"/>
        <v>-0.23901854724786703</v>
      </c>
    </row>
    <row r="72" spans="1:11" x14ac:dyDescent="0.25">
      <c r="A72" s="7">
        <v>44593</v>
      </c>
      <c r="B72" s="38">
        <v>181323.72</v>
      </c>
      <c r="C72" s="38">
        <v>58848.270000000004</v>
      </c>
      <c r="D72" s="38">
        <v>90856.37999999999</v>
      </c>
      <c r="E72" s="38">
        <f t="shared" si="10"/>
        <v>331028.37</v>
      </c>
      <c r="G72" s="17" t="s">
        <v>8</v>
      </c>
      <c r="H72" s="26">
        <f>B84-B72</f>
        <v>-45553.440000000002</v>
      </c>
      <c r="I72" s="26">
        <f t="shared" ref="I72:K72" si="13">C84-C72</f>
        <v>26110.819999999992</v>
      </c>
      <c r="J72" s="26">
        <f t="shared" si="13"/>
        <v>4346.7800000000134</v>
      </c>
      <c r="K72" s="27">
        <f t="shared" si="13"/>
        <v>-15095.839999999967</v>
      </c>
    </row>
    <row r="73" spans="1:11" x14ac:dyDescent="0.25">
      <c r="A73" s="6">
        <v>44621</v>
      </c>
      <c r="B73" s="28">
        <v>131210.48000000001</v>
      </c>
      <c r="C73" s="28">
        <v>57987.59</v>
      </c>
      <c r="D73" s="28">
        <v>92821.93</v>
      </c>
      <c r="E73" s="28">
        <f t="shared" si="10"/>
        <v>282020</v>
      </c>
      <c r="G73" s="17" t="s">
        <v>9</v>
      </c>
      <c r="H73" s="18">
        <f>(B84-B72)/B72</f>
        <v>-0.25122714226246851</v>
      </c>
      <c r="I73" s="18">
        <f t="shared" ref="I73:K73" si="14">(C84-C72)/C72</f>
        <v>0.44369732534193429</v>
      </c>
      <c r="J73" s="18">
        <f t="shared" si="14"/>
        <v>4.784231993394425E-2</v>
      </c>
      <c r="K73" s="19">
        <f t="shared" si="14"/>
        <v>-4.5602858751955209E-2</v>
      </c>
    </row>
    <row r="74" spans="1:11" x14ac:dyDescent="0.25">
      <c r="A74" s="7">
        <v>44652</v>
      </c>
      <c r="B74" s="38">
        <v>112115.14000000001</v>
      </c>
      <c r="C74" s="38">
        <v>83575.489999999991</v>
      </c>
      <c r="D74" s="38">
        <v>103427.98999999996</v>
      </c>
      <c r="E74" s="38">
        <f t="shared" si="10"/>
        <v>299118.62</v>
      </c>
    </row>
    <row r="75" spans="1:11" x14ac:dyDescent="0.25">
      <c r="A75" s="6">
        <v>44682</v>
      </c>
      <c r="B75" s="28">
        <v>105085.91999999997</v>
      </c>
      <c r="C75" s="28">
        <v>56672.240000000005</v>
      </c>
      <c r="D75" s="28">
        <v>127208.47000000002</v>
      </c>
      <c r="E75" s="28">
        <f t="shared" si="10"/>
        <v>288966.63</v>
      </c>
    </row>
    <row r="76" spans="1:11" x14ac:dyDescent="0.25">
      <c r="A76" s="7">
        <v>44713</v>
      </c>
      <c r="B76" s="38">
        <v>75048.91</v>
      </c>
      <c r="C76" s="38">
        <v>45953.9</v>
      </c>
      <c r="D76" s="38">
        <v>122536.23999999999</v>
      </c>
      <c r="E76" s="38">
        <f t="shared" si="10"/>
        <v>243539.05</v>
      </c>
    </row>
    <row r="77" spans="1:11" x14ac:dyDescent="0.25">
      <c r="A77" s="6">
        <v>44743</v>
      </c>
      <c r="B77" s="28">
        <v>58289.319999999985</v>
      </c>
      <c r="C77" s="28">
        <v>34463.360000000001</v>
      </c>
      <c r="D77" s="28">
        <v>150532.41</v>
      </c>
      <c r="E77" s="28">
        <f t="shared" si="10"/>
        <v>243285.09</v>
      </c>
    </row>
    <row r="78" spans="1:11" x14ac:dyDescent="0.25">
      <c r="A78" s="7">
        <v>44774</v>
      </c>
      <c r="B78" s="38">
        <v>26307.819999999996</v>
      </c>
      <c r="C78" s="38">
        <v>26458.619999999995</v>
      </c>
      <c r="D78" s="38">
        <v>136679.90000000002</v>
      </c>
      <c r="E78" s="38">
        <f t="shared" si="10"/>
        <v>189446.34000000003</v>
      </c>
    </row>
    <row r="79" spans="1:11" x14ac:dyDescent="0.25">
      <c r="A79" s="39">
        <v>44805</v>
      </c>
      <c r="B79" s="40">
        <v>24194.690000000002</v>
      </c>
      <c r="C79" s="40">
        <v>11218.099999999999</v>
      </c>
      <c r="D79" s="40">
        <v>104085.68999999999</v>
      </c>
      <c r="E79" s="40">
        <f t="shared" si="10"/>
        <v>139498.47999999998</v>
      </c>
    </row>
    <row r="80" spans="1:11" x14ac:dyDescent="0.25">
      <c r="A80" s="55">
        <v>44835</v>
      </c>
      <c r="B80" s="56">
        <v>35489.659999999996</v>
      </c>
      <c r="C80" s="56">
        <v>18130.28</v>
      </c>
      <c r="D80" s="56">
        <v>89291.14</v>
      </c>
      <c r="E80" s="56">
        <f t="shared" ref="E80" si="15">SUM(B80:D80)</f>
        <v>142911.07999999999</v>
      </c>
    </row>
    <row r="81" spans="1:5" x14ac:dyDescent="0.25">
      <c r="A81" s="58">
        <v>44866</v>
      </c>
      <c r="B81" s="66">
        <v>35202.93</v>
      </c>
      <c r="C81" s="66">
        <v>27598.28</v>
      </c>
      <c r="D81" s="66">
        <v>80229.189999999988</v>
      </c>
      <c r="E81" s="66">
        <f t="shared" ref="E81" si="16">SUM(B81:D81)</f>
        <v>143030.39999999999</v>
      </c>
    </row>
    <row r="82" spans="1:5" x14ac:dyDescent="0.25">
      <c r="A82" s="55">
        <v>44896</v>
      </c>
      <c r="B82" s="56">
        <v>101495.63000000003</v>
      </c>
      <c r="C82" s="56">
        <v>51225.760000000002</v>
      </c>
      <c r="D82" s="56">
        <v>90520.19</v>
      </c>
      <c r="E82" s="56">
        <f t="shared" ref="E82" si="17">SUM(B82:D82)</f>
        <v>243241.58000000005</v>
      </c>
    </row>
    <row r="83" spans="1:5" x14ac:dyDescent="0.25">
      <c r="A83" s="90">
        <v>44927</v>
      </c>
      <c r="B83" s="91">
        <v>196058.73999999996</v>
      </c>
      <c r="C83" s="91">
        <v>108148.34000000001</v>
      </c>
      <c r="D83" s="91">
        <v>110957.47999999998</v>
      </c>
      <c r="E83" s="91">
        <f t="shared" ref="E83" si="18">SUM(B83:D83)</f>
        <v>415164.55999999994</v>
      </c>
    </row>
    <row r="84" spans="1:5" x14ac:dyDescent="0.25">
      <c r="A84" s="92">
        <v>44958</v>
      </c>
      <c r="B84" s="93">
        <v>135770.28</v>
      </c>
      <c r="C84" s="93">
        <v>84959.09</v>
      </c>
      <c r="D84" s="93">
        <v>95203.16</v>
      </c>
      <c r="E84" s="93">
        <f t="shared" ref="E84" si="19">SUM(B84:D84)</f>
        <v>315932.53000000003</v>
      </c>
    </row>
    <row r="86" spans="1:5" x14ac:dyDescent="0.25">
      <c r="A86" s="75" t="s">
        <v>12</v>
      </c>
      <c r="B86" s="77"/>
    </row>
    <row r="87" spans="1:5" x14ac:dyDescent="0.25">
      <c r="A87" s="29" t="s">
        <v>0</v>
      </c>
      <c r="B87" s="29" t="s">
        <v>13</v>
      </c>
    </row>
    <row r="88" spans="1:5" x14ac:dyDescent="0.25">
      <c r="A88" s="6">
        <v>43831</v>
      </c>
      <c r="B88" s="28">
        <f>E47/E6</f>
        <v>198.64687156970362</v>
      </c>
    </row>
    <row r="89" spans="1:5" x14ac:dyDescent="0.25">
      <c r="A89" s="7">
        <v>43862</v>
      </c>
      <c r="B89" s="38">
        <f>E48/E7</f>
        <v>279.46861163227015</v>
      </c>
    </row>
    <row r="90" spans="1:5" x14ac:dyDescent="0.25">
      <c r="A90" s="6">
        <v>43891</v>
      </c>
      <c r="B90" s="28">
        <f>E49/E8</f>
        <v>283.00491525423729</v>
      </c>
    </row>
    <row r="91" spans="1:5" x14ac:dyDescent="0.25">
      <c r="A91" s="7">
        <v>43922</v>
      </c>
      <c r="B91" s="38">
        <f>E50/E9</f>
        <v>346.56501038062282</v>
      </c>
    </row>
    <row r="92" spans="1:5" x14ac:dyDescent="0.25">
      <c r="A92" s="6">
        <v>43952</v>
      </c>
      <c r="B92" s="28">
        <f>E51/E10</f>
        <v>372.10285213735108</v>
      </c>
    </row>
    <row r="93" spans="1:5" x14ac:dyDescent="0.25">
      <c r="A93" s="7">
        <v>43983</v>
      </c>
      <c r="B93" s="38">
        <f>E52/E11</f>
        <v>316.63563237774031</v>
      </c>
    </row>
    <row r="94" spans="1:5" x14ac:dyDescent="0.25">
      <c r="A94" s="6">
        <v>44013</v>
      </c>
      <c r="B94" s="28">
        <f>E53/E12</f>
        <v>269.13894378194203</v>
      </c>
    </row>
    <row r="95" spans="1:5" x14ac:dyDescent="0.25">
      <c r="A95" s="7">
        <v>44044</v>
      </c>
      <c r="B95" s="38">
        <f>E54/E13</f>
        <v>232.93749447310242</v>
      </c>
    </row>
    <row r="96" spans="1:5" x14ac:dyDescent="0.25">
      <c r="A96" s="6">
        <v>44075</v>
      </c>
      <c r="B96" s="28">
        <f>E55/E14</f>
        <v>191.90431330472103</v>
      </c>
    </row>
    <row r="97" spans="1:8" x14ac:dyDescent="0.25">
      <c r="A97" s="7">
        <v>44105</v>
      </c>
      <c r="B97" s="38">
        <f>E56/E15</f>
        <v>194.4376091783864</v>
      </c>
    </row>
    <row r="98" spans="1:8" x14ac:dyDescent="0.25">
      <c r="A98" s="6">
        <v>44136</v>
      </c>
      <c r="B98" s="28">
        <f>E57/E16</f>
        <v>229.03253742514968</v>
      </c>
    </row>
    <row r="99" spans="1:8" x14ac:dyDescent="0.25">
      <c r="A99" s="7">
        <v>44166</v>
      </c>
      <c r="B99" s="38">
        <f>E58/E17</f>
        <v>258.46497890295353</v>
      </c>
    </row>
    <row r="100" spans="1:8" x14ac:dyDescent="0.25">
      <c r="A100" s="6">
        <v>44197</v>
      </c>
      <c r="B100" s="28">
        <f>E59/E18</f>
        <v>351.27232116788321</v>
      </c>
    </row>
    <row r="101" spans="1:8" x14ac:dyDescent="0.25">
      <c r="A101" s="7">
        <v>44228</v>
      </c>
      <c r="B101" s="38">
        <f>E60/E19</f>
        <v>476.06686363636362</v>
      </c>
    </row>
    <row r="102" spans="1:8" x14ac:dyDescent="0.25">
      <c r="A102" s="6">
        <v>44256</v>
      </c>
      <c r="B102" s="28">
        <f>E61/E20</f>
        <v>471.58242285714283</v>
      </c>
    </row>
    <row r="103" spans="1:8" x14ac:dyDescent="0.25">
      <c r="A103" s="7">
        <v>44287</v>
      </c>
      <c r="B103" s="38">
        <f>E62/E21</f>
        <v>381.68757336343111</v>
      </c>
    </row>
    <row r="104" spans="1:8" x14ac:dyDescent="0.25">
      <c r="A104" s="6">
        <v>44317</v>
      </c>
      <c r="B104" s="28">
        <f>E63/E22</f>
        <v>282.02019543973944</v>
      </c>
    </row>
    <row r="105" spans="1:8" x14ac:dyDescent="0.25">
      <c r="A105" s="7">
        <v>44348</v>
      </c>
      <c r="B105" s="38">
        <f>E64/E23</f>
        <v>255.20887755102041</v>
      </c>
    </row>
    <row r="106" spans="1:8" x14ac:dyDescent="0.25">
      <c r="A106" s="6">
        <v>44378</v>
      </c>
      <c r="B106" s="28">
        <f>E65/E24</f>
        <v>207.00981840193703</v>
      </c>
    </row>
    <row r="107" spans="1:8" x14ac:dyDescent="0.25">
      <c r="A107" s="7">
        <v>44409</v>
      </c>
      <c r="B107" s="38">
        <f>E66/E25</f>
        <v>167.09493506493507</v>
      </c>
    </row>
    <row r="108" spans="1:8" x14ac:dyDescent="0.25">
      <c r="A108" s="6">
        <v>44440</v>
      </c>
      <c r="B108" s="28">
        <f>E67/E26</f>
        <v>148.68041457286429</v>
      </c>
      <c r="H108" s="20" t="s">
        <v>13</v>
      </c>
    </row>
    <row r="109" spans="1:8" x14ac:dyDescent="0.25">
      <c r="A109" s="7">
        <v>44470</v>
      </c>
      <c r="B109" s="38">
        <f>E68/E27</f>
        <v>130.06738738738741</v>
      </c>
      <c r="G109" s="17" t="s">
        <v>6</v>
      </c>
      <c r="H109" s="30">
        <f>B125-B124</f>
        <v>-55.334293628035937</v>
      </c>
    </row>
    <row r="110" spans="1:8" x14ac:dyDescent="0.25">
      <c r="A110" s="6">
        <v>44501</v>
      </c>
      <c r="B110" s="28">
        <f>E69/E28</f>
        <v>133.99401583710406</v>
      </c>
      <c r="G110" s="17" t="s">
        <v>7</v>
      </c>
      <c r="H110" s="25">
        <f>(B125-B124)/B124</f>
        <v>-0.11542290190154748</v>
      </c>
    </row>
    <row r="111" spans="1:8" x14ac:dyDescent="0.25">
      <c r="A111" s="7">
        <v>44531</v>
      </c>
      <c r="B111" s="38">
        <f>E70/E29</f>
        <v>208.76214876033058</v>
      </c>
      <c r="G111" s="17" t="s">
        <v>8</v>
      </c>
      <c r="H111" s="31">
        <f>B125-B113</f>
        <v>54.206409508454897</v>
      </c>
    </row>
    <row r="112" spans="1:8" x14ac:dyDescent="0.25">
      <c r="A112" s="6">
        <v>44562</v>
      </c>
      <c r="B112" s="28">
        <f>E71/E30</f>
        <v>297.00660287081342</v>
      </c>
      <c r="G112" s="17" t="s">
        <v>9</v>
      </c>
      <c r="H112" s="19">
        <f>(B125-B113)/B113</f>
        <v>0.14655763948590608</v>
      </c>
    </row>
    <row r="113" spans="1:2" x14ac:dyDescent="0.25">
      <c r="A113" s="7">
        <v>44593</v>
      </c>
      <c r="B113" s="38">
        <f>E72/E31</f>
        <v>369.86410055865923</v>
      </c>
    </row>
    <row r="114" spans="1:2" x14ac:dyDescent="0.25">
      <c r="A114" s="6">
        <v>44621</v>
      </c>
      <c r="B114" s="28">
        <f>E73/E32</f>
        <v>346.88806888068882</v>
      </c>
    </row>
    <row r="115" spans="1:2" x14ac:dyDescent="0.25">
      <c r="A115" s="7">
        <v>44652</v>
      </c>
      <c r="B115" s="38">
        <f>E74/E33</f>
        <v>352.73422169811317</v>
      </c>
    </row>
    <row r="116" spans="1:2" x14ac:dyDescent="0.25">
      <c r="A116" s="6">
        <v>44682</v>
      </c>
      <c r="B116" s="28">
        <f>E75/E34</f>
        <v>344.82891408114557</v>
      </c>
    </row>
    <row r="117" spans="1:2" x14ac:dyDescent="0.25">
      <c r="A117" s="7">
        <v>44713</v>
      </c>
      <c r="B117" s="38">
        <f>E76/E35</f>
        <v>294.12928743961351</v>
      </c>
    </row>
    <row r="118" spans="1:2" x14ac:dyDescent="0.25">
      <c r="A118" s="6">
        <v>44743</v>
      </c>
      <c r="B118" s="28">
        <f>E77/E36</f>
        <v>259.6425720384205</v>
      </c>
    </row>
    <row r="119" spans="1:2" x14ac:dyDescent="0.25">
      <c r="A119" s="7">
        <v>44774</v>
      </c>
      <c r="B119" s="38">
        <f>E78/E37</f>
        <v>235.33706832298139</v>
      </c>
    </row>
    <row r="120" spans="1:2" x14ac:dyDescent="0.25">
      <c r="A120" s="39">
        <v>44805</v>
      </c>
      <c r="B120" s="40">
        <f>E79/E38</f>
        <v>178.61521126760562</v>
      </c>
    </row>
    <row r="121" spans="1:2" x14ac:dyDescent="0.25">
      <c r="A121" s="55">
        <v>44835</v>
      </c>
      <c r="B121" s="56">
        <f>E80/E39</f>
        <v>172.80662636033856</v>
      </c>
    </row>
    <row r="122" spans="1:2" x14ac:dyDescent="0.25">
      <c r="A122" s="69">
        <v>44866</v>
      </c>
      <c r="B122" s="71">
        <f>E81/E40</f>
        <v>183.13751600512163</v>
      </c>
    </row>
    <row r="123" spans="1:2" x14ac:dyDescent="0.25">
      <c r="A123" s="88">
        <v>44896</v>
      </c>
      <c r="B123" s="89">
        <f>E82/E41</f>
        <v>299.55859605911337</v>
      </c>
    </row>
    <row r="124" spans="1:2" x14ac:dyDescent="0.25">
      <c r="A124" s="90">
        <v>44927</v>
      </c>
      <c r="B124" s="91">
        <f>E83/E42</f>
        <v>479.40480369515006</v>
      </c>
    </row>
    <row r="125" spans="1:2" x14ac:dyDescent="0.25">
      <c r="A125" s="92">
        <v>44958</v>
      </c>
      <c r="B125" s="93">
        <f>E84/E43</f>
        <v>424.07051006711413</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E91F-7005-42C1-A9DD-F77613D96A8D}">
  <dimension ref="A1:T125"/>
  <sheetViews>
    <sheetView topLeftCell="A12"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20</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3115</v>
      </c>
      <c r="C6" s="8">
        <v>972</v>
      </c>
      <c r="D6" s="8">
        <v>1501</v>
      </c>
      <c r="E6" s="8">
        <f>SUM(B6:D6)</f>
        <v>5588</v>
      </c>
      <c r="G6" s="12"/>
      <c r="T6" s="13"/>
    </row>
    <row r="7" spans="1:20" x14ac:dyDescent="0.25">
      <c r="A7" s="7">
        <v>43862</v>
      </c>
      <c r="B7" s="37">
        <v>3818</v>
      </c>
      <c r="C7" s="37">
        <v>878</v>
      </c>
      <c r="D7" s="37">
        <v>1171</v>
      </c>
      <c r="E7" s="37">
        <f t="shared" ref="E7:E38" si="0">SUM(B7:D7)</f>
        <v>5867</v>
      </c>
      <c r="G7" s="12"/>
      <c r="T7" s="13"/>
    </row>
    <row r="8" spans="1:20" x14ac:dyDescent="0.25">
      <c r="A8" s="6">
        <v>43891</v>
      </c>
      <c r="B8" s="8">
        <v>3113</v>
      </c>
      <c r="C8" s="8">
        <v>1239</v>
      </c>
      <c r="D8" s="8">
        <v>1104</v>
      </c>
      <c r="E8" s="8">
        <f t="shared" si="0"/>
        <v>5456</v>
      </c>
      <c r="G8" s="12"/>
      <c r="T8" s="13"/>
    </row>
    <row r="9" spans="1:20" x14ac:dyDescent="0.25">
      <c r="A9" s="7">
        <v>43922</v>
      </c>
      <c r="B9" s="37">
        <v>2896</v>
      </c>
      <c r="C9" s="37">
        <v>1192</v>
      </c>
      <c r="D9" s="37">
        <v>1481</v>
      </c>
      <c r="E9" s="37">
        <f t="shared" si="0"/>
        <v>5569</v>
      </c>
      <c r="G9" s="12"/>
      <c r="T9" s="13"/>
    </row>
    <row r="10" spans="1:20" x14ac:dyDescent="0.25">
      <c r="A10" s="6">
        <v>43952</v>
      </c>
      <c r="B10" s="8">
        <v>2821</v>
      </c>
      <c r="C10" s="8">
        <v>1141</v>
      </c>
      <c r="D10" s="8">
        <v>1764</v>
      </c>
      <c r="E10" s="8">
        <f t="shared" si="0"/>
        <v>5726</v>
      </c>
      <c r="G10" s="12"/>
      <c r="T10" s="13"/>
    </row>
    <row r="11" spans="1:20" x14ac:dyDescent="0.25">
      <c r="A11" s="7">
        <v>43983</v>
      </c>
      <c r="B11" s="37">
        <v>2296</v>
      </c>
      <c r="C11" s="37">
        <v>1172</v>
      </c>
      <c r="D11" s="37">
        <v>2080</v>
      </c>
      <c r="E11" s="37">
        <f t="shared" si="0"/>
        <v>5548</v>
      </c>
      <c r="G11" s="12"/>
      <c r="T11" s="13"/>
    </row>
    <row r="12" spans="1:20" x14ac:dyDescent="0.25">
      <c r="A12" s="6">
        <v>44013</v>
      </c>
      <c r="B12" s="8">
        <v>2375</v>
      </c>
      <c r="C12" s="8">
        <v>984</v>
      </c>
      <c r="D12" s="8">
        <v>2271</v>
      </c>
      <c r="E12" s="8">
        <f t="shared" si="0"/>
        <v>5630</v>
      </c>
      <c r="G12" s="12"/>
      <c r="T12" s="13"/>
    </row>
    <row r="13" spans="1:20" x14ac:dyDescent="0.25">
      <c r="A13" s="7">
        <v>44044</v>
      </c>
      <c r="B13" s="37">
        <v>2692</v>
      </c>
      <c r="C13" s="37">
        <v>1010</v>
      </c>
      <c r="D13" s="37">
        <v>2401</v>
      </c>
      <c r="E13" s="37">
        <f t="shared" si="0"/>
        <v>6103</v>
      </c>
      <c r="G13" s="12"/>
      <c r="T13" s="13"/>
    </row>
    <row r="14" spans="1:20" x14ac:dyDescent="0.25">
      <c r="A14" s="6">
        <v>44075</v>
      </c>
      <c r="B14" s="8">
        <v>2124</v>
      </c>
      <c r="C14" s="8">
        <v>1081</v>
      </c>
      <c r="D14" s="8">
        <v>2568</v>
      </c>
      <c r="E14" s="8">
        <f t="shared" si="0"/>
        <v>5773</v>
      </c>
      <c r="G14" s="12"/>
      <c r="T14" s="13"/>
    </row>
    <row r="15" spans="1:20" x14ac:dyDescent="0.25">
      <c r="A15" s="7">
        <v>44105</v>
      </c>
      <c r="B15" s="37">
        <v>2283</v>
      </c>
      <c r="C15" s="37">
        <v>818</v>
      </c>
      <c r="D15" s="37">
        <v>2642</v>
      </c>
      <c r="E15" s="37">
        <f t="shared" si="0"/>
        <v>5743</v>
      </c>
      <c r="G15" s="12"/>
      <c r="T15" s="13"/>
    </row>
    <row r="16" spans="1:20" x14ac:dyDescent="0.25">
      <c r="A16" s="6">
        <v>44136</v>
      </c>
      <c r="B16" s="8">
        <v>3017</v>
      </c>
      <c r="C16" s="8">
        <v>891</v>
      </c>
      <c r="D16" s="8">
        <v>2470</v>
      </c>
      <c r="E16" s="8">
        <f t="shared" si="0"/>
        <v>6378</v>
      </c>
      <c r="G16" s="12"/>
      <c r="T16" s="13"/>
    </row>
    <row r="17" spans="1:20" x14ac:dyDescent="0.25">
      <c r="A17" s="7">
        <v>44166</v>
      </c>
      <c r="B17" s="37">
        <v>2175</v>
      </c>
      <c r="C17" s="37">
        <v>893</v>
      </c>
      <c r="D17" s="37">
        <v>2346</v>
      </c>
      <c r="E17" s="37">
        <f t="shared" si="0"/>
        <v>5414</v>
      </c>
      <c r="G17" s="12"/>
      <c r="T17" s="13"/>
    </row>
    <row r="18" spans="1:20" x14ac:dyDescent="0.25">
      <c r="A18" s="6">
        <v>44197</v>
      </c>
      <c r="B18" s="8">
        <v>2629</v>
      </c>
      <c r="C18" s="8">
        <v>686</v>
      </c>
      <c r="D18" s="8">
        <v>2070</v>
      </c>
      <c r="E18" s="8">
        <f t="shared" si="0"/>
        <v>5385</v>
      </c>
      <c r="G18" s="12"/>
      <c r="T18" s="13"/>
    </row>
    <row r="19" spans="1:20" x14ac:dyDescent="0.25">
      <c r="A19" s="7">
        <v>44228</v>
      </c>
      <c r="B19" s="37">
        <v>2862</v>
      </c>
      <c r="C19" s="37">
        <v>946</v>
      </c>
      <c r="D19" s="37">
        <v>1996</v>
      </c>
      <c r="E19" s="37">
        <f t="shared" si="0"/>
        <v>5804</v>
      </c>
      <c r="G19" s="12"/>
      <c r="T19" s="13"/>
    </row>
    <row r="20" spans="1:20" x14ac:dyDescent="0.25">
      <c r="A20" s="6">
        <v>44256</v>
      </c>
      <c r="B20" s="8">
        <v>2468</v>
      </c>
      <c r="C20" s="8">
        <v>1235</v>
      </c>
      <c r="D20" s="8">
        <v>2090</v>
      </c>
      <c r="E20" s="8">
        <f t="shared" si="0"/>
        <v>5793</v>
      </c>
      <c r="G20" s="12"/>
      <c r="T20" s="13"/>
    </row>
    <row r="21" spans="1:20" x14ac:dyDescent="0.25">
      <c r="A21" s="7">
        <v>44287</v>
      </c>
      <c r="B21" s="37">
        <v>2321</v>
      </c>
      <c r="C21" s="37">
        <v>794</v>
      </c>
      <c r="D21" s="37">
        <v>1822</v>
      </c>
      <c r="E21" s="37">
        <f t="shared" si="0"/>
        <v>4937</v>
      </c>
      <c r="G21" s="14"/>
      <c r="H21" s="15"/>
      <c r="I21" s="15"/>
      <c r="J21" s="15"/>
      <c r="K21" s="15"/>
      <c r="L21" s="15"/>
      <c r="M21" s="15"/>
      <c r="N21" s="15"/>
      <c r="O21" s="15"/>
      <c r="P21" s="15"/>
      <c r="Q21" s="15"/>
      <c r="R21" s="15"/>
      <c r="S21" s="15"/>
      <c r="T21" s="16"/>
    </row>
    <row r="22" spans="1:20" x14ac:dyDescent="0.25">
      <c r="A22" s="6">
        <v>44317</v>
      </c>
      <c r="B22" s="8">
        <v>2782</v>
      </c>
      <c r="C22" s="8">
        <v>1034</v>
      </c>
      <c r="D22" s="8">
        <v>1786</v>
      </c>
      <c r="E22" s="8">
        <f t="shared" si="0"/>
        <v>5602</v>
      </c>
    </row>
    <row r="23" spans="1:20" x14ac:dyDescent="0.25">
      <c r="A23" s="7">
        <v>44348</v>
      </c>
      <c r="B23" s="37">
        <v>2246</v>
      </c>
      <c r="C23" s="37">
        <v>1269</v>
      </c>
      <c r="D23" s="37">
        <v>2068</v>
      </c>
      <c r="E23" s="37">
        <f t="shared" si="0"/>
        <v>5583</v>
      </c>
    </row>
    <row r="24" spans="1:20" x14ac:dyDescent="0.25">
      <c r="A24" s="6">
        <v>44378</v>
      </c>
      <c r="B24" s="8">
        <v>2460</v>
      </c>
      <c r="C24" s="8">
        <v>955</v>
      </c>
      <c r="D24" s="8">
        <v>2418</v>
      </c>
      <c r="E24" s="8">
        <f t="shared" si="0"/>
        <v>5833</v>
      </c>
    </row>
    <row r="25" spans="1:20" x14ac:dyDescent="0.25">
      <c r="A25" s="7">
        <v>44409</v>
      </c>
      <c r="B25" s="37">
        <v>2177</v>
      </c>
      <c r="C25" s="37">
        <v>973</v>
      </c>
      <c r="D25" s="37">
        <v>1944</v>
      </c>
      <c r="E25" s="37">
        <f t="shared" si="0"/>
        <v>5094</v>
      </c>
    </row>
    <row r="26" spans="1:20" x14ac:dyDescent="0.25">
      <c r="A26" s="6">
        <v>44440</v>
      </c>
      <c r="B26" s="8">
        <v>2603</v>
      </c>
      <c r="C26" s="8">
        <v>782</v>
      </c>
      <c r="D26" s="8">
        <v>1551</v>
      </c>
      <c r="E26" s="8">
        <f t="shared" si="0"/>
        <v>4936</v>
      </c>
    </row>
    <row r="27" spans="1:20" x14ac:dyDescent="0.25">
      <c r="A27" s="7">
        <v>44470</v>
      </c>
      <c r="B27" s="37">
        <v>2768</v>
      </c>
      <c r="C27" s="37">
        <v>1154</v>
      </c>
      <c r="D27" s="37">
        <v>1371</v>
      </c>
      <c r="E27" s="37">
        <f t="shared" si="0"/>
        <v>5293</v>
      </c>
      <c r="F27" s="60"/>
      <c r="H27" s="75" t="s">
        <v>1</v>
      </c>
      <c r="I27" s="76"/>
      <c r="J27" s="76"/>
      <c r="K27" s="77"/>
    </row>
    <row r="28" spans="1:20" x14ac:dyDescent="0.25">
      <c r="A28" s="6">
        <v>44501</v>
      </c>
      <c r="B28" s="8">
        <v>2375</v>
      </c>
      <c r="C28" s="8">
        <v>1082</v>
      </c>
      <c r="D28" s="8">
        <v>1399</v>
      </c>
      <c r="E28" s="8">
        <f t="shared" si="0"/>
        <v>4856</v>
      </c>
      <c r="H28" s="45" t="s">
        <v>2</v>
      </c>
      <c r="I28" s="46" t="s">
        <v>3</v>
      </c>
      <c r="J28" s="47" t="s">
        <v>4</v>
      </c>
      <c r="K28" s="48" t="s">
        <v>5</v>
      </c>
      <c r="Q28" s="24"/>
    </row>
    <row r="29" spans="1:20" x14ac:dyDescent="0.25">
      <c r="A29" s="7">
        <v>44531</v>
      </c>
      <c r="B29" s="37">
        <v>2872</v>
      </c>
      <c r="C29" s="37">
        <v>882</v>
      </c>
      <c r="D29" s="37">
        <v>1245</v>
      </c>
      <c r="E29" s="37">
        <f t="shared" si="0"/>
        <v>4999</v>
      </c>
      <c r="G29" s="17" t="s">
        <v>6</v>
      </c>
      <c r="H29" s="34">
        <f>B43-B42</f>
        <v>-336</v>
      </c>
      <c r="I29" s="34">
        <f t="shared" ref="I29:K29" si="1">C43-C42</f>
        <v>485</v>
      </c>
      <c r="J29" s="34">
        <f t="shared" si="1"/>
        <v>84</v>
      </c>
      <c r="K29" s="35">
        <f t="shared" si="1"/>
        <v>233</v>
      </c>
      <c r="Q29" s="24"/>
    </row>
    <row r="30" spans="1:20" x14ac:dyDescent="0.25">
      <c r="A30" s="6">
        <v>44562</v>
      </c>
      <c r="B30" s="8">
        <v>3040</v>
      </c>
      <c r="C30" s="8">
        <v>861</v>
      </c>
      <c r="D30" s="8">
        <v>909</v>
      </c>
      <c r="E30" s="8">
        <f t="shared" si="0"/>
        <v>4810</v>
      </c>
      <c r="G30" s="17" t="s">
        <v>7</v>
      </c>
      <c r="H30" s="49">
        <f>(B43-B42)/B42</f>
        <v>-8.6065573770491802E-2</v>
      </c>
      <c r="I30" s="49">
        <f t="shared" ref="I30:K30" si="2">(C43-C42)/C42</f>
        <v>0.47830374753451677</v>
      </c>
      <c r="J30" s="49">
        <f t="shared" si="2"/>
        <v>0.11459754433833561</v>
      </c>
      <c r="K30" s="25">
        <f t="shared" si="2"/>
        <v>4.1231640417625198E-2</v>
      </c>
    </row>
    <row r="31" spans="1:20" x14ac:dyDescent="0.25">
      <c r="A31" s="7">
        <v>44593</v>
      </c>
      <c r="B31" s="37">
        <v>3711</v>
      </c>
      <c r="C31" s="37">
        <v>873</v>
      </c>
      <c r="D31" s="37">
        <v>861</v>
      </c>
      <c r="E31" s="37">
        <f t="shared" si="0"/>
        <v>5445</v>
      </c>
      <c r="G31" s="17" t="s">
        <v>8</v>
      </c>
      <c r="H31" s="50">
        <f>B43-B31</f>
        <v>-143</v>
      </c>
      <c r="I31" s="50">
        <f t="shared" ref="I31:K31" si="3">C43-C31</f>
        <v>626</v>
      </c>
      <c r="J31" s="50">
        <f t="shared" si="3"/>
        <v>-44</v>
      </c>
      <c r="K31" s="51">
        <f t="shared" si="3"/>
        <v>439</v>
      </c>
    </row>
    <row r="32" spans="1:20" x14ac:dyDescent="0.25">
      <c r="A32" s="6">
        <v>44621</v>
      </c>
      <c r="B32" s="8">
        <v>2592</v>
      </c>
      <c r="C32" s="8">
        <v>911</v>
      </c>
      <c r="D32" s="8">
        <v>667</v>
      </c>
      <c r="E32" s="8">
        <f t="shared" si="0"/>
        <v>4170</v>
      </c>
      <c r="G32" s="17" t="s">
        <v>9</v>
      </c>
      <c r="H32" s="52">
        <f>(B43-B31)/B31</f>
        <v>-3.8534087846941525E-2</v>
      </c>
      <c r="I32" s="52">
        <f t="shared" ref="I32:K32" si="4">(C43-C31)/C31</f>
        <v>0.7170675830469645</v>
      </c>
      <c r="J32" s="52">
        <f t="shared" si="4"/>
        <v>-5.1103368176538912E-2</v>
      </c>
      <c r="K32" s="53">
        <f t="shared" si="4"/>
        <v>8.0624426078971537E-2</v>
      </c>
    </row>
    <row r="33" spans="1:20" x14ac:dyDescent="0.25">
      <c r="A33" s="7">
        <v>44652</v>
      </c>
      <c r="B33" s="37">
        <v>3445</v>
      </c>
      <c r="C33" s="37">
        <v>893</v>
      </c>
      <c r="D33" s="37">
        <v>893</v>
      </c>
      <c r="E33" s="37">
        <f t="shared" si="0"/>
        <v>5231</v>
      </c>
    </row>
    <row r="34" spans="1:20" x14ac:dyDescent="0.25">
      <c r="A34" s="6">
        <v>44682</v>
      </c>
      <c r="B34" s="8">
        <v>3260</v>
      </c>
      <c r="C34" s="8">
        <v>1399</v>
      </c>
      <c r="D34" s="8">
        <v>984</v>
      </c>
      <c r="E34" s="8">
        <f t="shared" si="0"/>
        <v>5643</v>
      </c>
    </row>
    <row r="35" spans="1:20" x14ac:dyDescent="0.25">
      <c r="A35" s="7">
        <v>44713</v>
      </c>
      <c r="B35" s="37">
        <v>2365</v>
      </c>
      <c r="C35" s="37">
        <v>1176</v>
      </c>
      <c r="D35" s="37">
        <v>1287</v>
      </c>
      <c r="E35" s="37">
        <f t="shared" si="0"/>
        <v>4828</v>
      </c>
    </row>
    <row r="36" spans="1:20" x14ac:dyDescent="0.25">
      <c r="A36" s="6">
        <v>44743</v>
      </c>
      <c r="B36" s="8">
        <v>3251</v>
      </c>
      <c r="C36" s="8">
        <v>993</v>
      </c>
      <c r="D36" s="8">
        <v>1406</v>
      </c>
      <c r="E36" s="8">
        <f t="shared" si="0"/>
        <v>5650</v>
      </c>
    </row>
    <row r="37" spans="1:20" x14ac:dyDescent="0.25">
      <c r="A37" s="7">
        <v>44774</v>
      </c>
      <c r="B37" s="37">
        <v>2772</v>
      </c>
      <c r="C37" s="37">
        <v>1479</v>
      </c>
      <c r="D37" s="37">
        <v>1441</v>
      </c>
      <c r="E37" s="37">
        <f t="shared" si="0"/>
        <v>5692</v>
      </c>
    </row>
    <row r="38" spans="1:20" x14ac:dyDescent="0.25">
      <c r="A38" s="58">
        <v>44805</v>
      </c>
      <c r="B38" s="59">
        <v>2748</v>
      </c>
      <c r="C38" s="59">
        <v>1255</v>
      </c>
      <c r="D38" s="59">
        <v>1711</v>
      </c>
      <c r="E38" s="59">
        <f t="shared" si="0"/>
        <v>5714</v>
      </c>
    </row>
    <row r="39" spans="1:20" x14ac:dyDescent="0.25">
      <c r="A39" s="64">
        <v>44835</v>
      </c>
      <c r="B39" s="54">
        <v>2946</v>
      </c>
      <c r="C39" s="54">
        <v>1281</v>
      </c>
      <c r="D39" s="54">
        <v>1663</v>
      </c>
      <c r="E39" s="54">
        <f t="shared" ref="E39" si="5">SUM(B39:D39)</f>
        <v>5890</v>
      </c>
    </row>
    <row r="40" spans="1:20" x14ac:dyDescent="0.25">
      <c r="A40" s="69">
        <v>44866</v>
      </c>
      <c r="B40" s="70">
        <v>1731</v>
      </c>
      <c r="C40" s="70">
        <v>823</v>
      </c>
      <c r="D40" s="70">
        <v>1259</v>
      </c>
      <c r="E40" s="70">
        <f t="shared" ref="E40" si="6">SUM(B40:D40)</f>
        <v>3813</v>
      </c>
    </row>
    <row r="41" spans="1:20" x14ac:dyDescent="0.25">
      <c r="A41" s="88">
        <v>44896</v>
      </c>
      <c r="B41" s="54">
        <v>2775</v>
      </c>
      <c r="C41" s="54">
        <v>525</v>
      </c>
      <c r="D41" s="54">
        <v>821</v>
      </c>
      <c r="E41" s="54">
        <f t="shared" ref="E41" si="7">SUM(B41:D41)</f>
        <v>4121</v>
      </c>
    </row>
    <row r="42" spans="1:20" x14ac:dyDescent="0.25">
      <c r="A42" s="90">
        <v>44927</v>
      </c>
      <c r="B42" s="94">
        <v>3904</v>
      </c>
      <c r="C42" s="94">
        <v>1014</v>
      </c>
      <c r="D42" s="94">
        <v>733</v>
      </c>
      <c r="E42" s="94">
        <f t="shared" ref="E42" si="8">SUM(B42:D42)</f>
        <v>5651</v>
      </c>
    </row>
    <row r="43" spans="1:20" x14ac:dyDescent="0.25">
      <c r="A43" s="92">
        <v>44958</v>
      </c>
      <c r="B43" s="65">
        <v>3568</v>
      </c>
      <c r="C43" s="65">
        <v>1499</v>
      </c>
      <c r="D43" s="65">
        <v>817</v>
      </c>
      <c r="E43" s="65">
        <f t="shared" ref="E43" si="9">SUM(B43:D43)</f>
        <v>5884</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225478.22999999931</v>
      </c>
      <c r="C47" s="28">
        <v>110245.69000000021</v>
      </c>
      <c r="D47" s="28">
        <v>230180.4800000001</v>
      </c>
      <c r="E47" s="28">
        <f>SUM(B47:D47)</f>
        <v>565904.39999999967</v>
      </c>
      <c r="G47" s="12"/>
      <c r="T47" s="13"/>
    </row>
    <row r="48" spans="1:20" x14ac:dyDescent="0.25">
      <c r="A48" s="7">
        <v>43862</v>
      </c>
      <c r="B48" s="38">
        <v>311401.79000000015</v>
      </c>
      <c r="C48" s="38">
        <v>128369.08000000019</v>
      </c>
      <c r="D48" s="38">
        <v>244095.27999999962</v>
      </c>
      <c r="E48" s="38">
        <f t="shared" ref="E48:E79" si="10">SUM(B48:D48)</f>
        <v>683866.14999999991</v>
      </c>
      <c r="G48" s="12"/>
      <c r="T48" s="13"/>
    </row>
    <row r="49" spans="1:20" x14ac:dyDescent="0.25">
      <c r="A49" s="6">
        <v>43891</v>
      </c>
      <c r="B49" s="28">
        <v>205183.56999999966</v>
      </c>
      <c r="C49" s="28">
        <v>150702.06999999992</v>
      </c>
      <c r="D49" s="28">
        <v>283579.5500000001</v>
      </c>
      <c r="E49" s="28">
        <f t="shared" si="10"/>
        <v>639465.18999999971</v>
      </c>
      <c r="G49" s="12"/>
      <c r="T49" s="13"/>
    </row>
    <row r="50" spans="1:20" x14ac:dyDescent="0.25">
      <c r="A50" s="7">
        <v>43922</v>
      </c>
      <c r="B50" s="38">
        <v>179937.1999999996</v>
      </c>
      <c r="C50" s="38">
        <v>158744.61999999997</v>
      </c>
      <c r="D50" s="38">
        <v>390313.12000000005</v>
      </c>
      <c r="E50" s="38">
        <f t="shared" si="10"/>
        <v>728994.93999999971</v>
      </c>
      <c r="G50" s="12"/>
      <c r="T50" s="13"/>
    </row>
    <row r="51" spans="1:20" x14ac:dyDescent="0.25">
      <c r="A51" s="39">
        <v>43952</v>
      </c>
      <c r="B51" s="28">
        <v>150028.69999999987</v>
      </c>
      <c r="C51" s="28">
        <v>130574.31000000016</v>
      </c>
      <c r="D51" s="28">
        <v>466744.57999999984</v>
      </c>
      <c r="E51" s="28">
        <f t="shared" si="10"/>
        <v>747347.58999999985</v>
      </c>
      <c r="G51" s="12"/>
      <c r="T51" s="13"/>
    </row>
    <row r="52" spans="1:20" x14ac:dyDescent="0.25">
      <c r="A52" s="7">
        <v>43983</v>
      </c>
      <c r="B52" s="38">
        <v>68469.849999999948</v>
      </c>
      <c r="C52" s="38">
        <v>84947.479999999967</v>
      </c>
      <c r="D52" s="38">
        <v>506833.13999999978</v>
      </c>
      <c r="E52" s="38">
        <f t="shared" si="10"/>
        <v>660250.46999999974</v>
      </c>
      <c r="G52" s="12"/>
      <c r="T52" s="13"/>
    </row>
    <row r="53" spans="1:20" x14ac:dyDescent="0.25">
      <c r="A53" s="6">
        <v>44013</v>
      </c>
      <c r="B53" s="28">
        <v>56855.839999999924</v>
      </c>
      <c r="C53" s="28">
        <v>50449.03999999995</v>
      </c>
      <c r="D53" s="28">
        <v>500482.77000000008</v>
      </c>
      <c r="E53" s="28">
        <f t="shared" si="10"/>
        <v>607787.64999999991</v>
      </c>
      <c r="G53" s="12"/>
      <c r="T53" s="13"/>
    </row>
    <row r="54" spans="1:20" x14ac:dyDescent="0.25">
      <c r="A54" s="7">
        <v>44044</v>
      </c>
      <c r="B54" s="38">
        <v>49855.36999999985</v>
      </c>
      <c r="C54" s="38">
        <v>40724.300000000054</v>
      </c>
      <c r="D54" s="38">
        <v>491335.46999999986</v>
      </c>
      <c r="E54" s="38">
        <f t="shared" si="10"/>
        <v>581915.13999999978</v>
      </c>
      <c r="G54" s="12"/>
      <c r="T54" s="13"/>
    </row>
    <row r="55" spans="1:20" x14ac:dyDescent="0.25">
      <c r="A55" s="6">
        <v>44075</v>
      </c>
      <c r="B55" s="28">
        <v>31818.849999999919</v>
      </c>
      <c r="C55" s="28">
        <v>34499.220000000088</v>
      </c>
      <c r="D55" s="28">
        <v>468793.36999999947</v>
      </c>
      <c r="E55" s="28">
        <f t="shared" si="10"/>
        <v>535111.43999999948</v>
      </c>
      <c r="G55" s="12"/>
      <c r="T55" s="13"/>
    </row>
    <row r="56" spans="1:20" x14ac:dyDescent="0.25">
      <c r="A56" s="7">
        <v>44105</v>
      </c>
      <c r="B56" s="38">
        <v>38535.899999999958</v>
      </c>
      <c r="C56" s="38">
        <v>25242.090000000062</v>
      </c>
      <c r="D56" s="38">
        <v>450378.26999999961</v>
      </c>
      <c r="E56" s="38">
        <f t="shared" si="10"/>
        <v>514156.25999999966</v>
      </c>
      <c r="G56" s="12"/>
      <c r="T56" s="13"/>
    </row>
    <row r="57" spans="1:20" x14ac:dyDescent="0.25">
      <c r="A57" s="6">
        <v>44136</v>
      </c>
      <c r="B57" s="28">
        <v>76983.990000000049</v>
      </c>
      <c r="C57" s="28">
        <v>34295.39000000005</v>
      </c>
      <c r="D57" s="28">
        <v>436680.70000000024</v>
      </c>
      <c r="E57" s="28">
        <f t="shared" si="10"/>
        <v>547960.08000000031</v>
      </c>
      <c r="G57" s="12"/>
      <c r="T57" s="13"/>
    </row>
    <row r="58" spans="1:20" x14ac:dyDescent="0.25">
      <c r="A58" s="7">
        <v>44166</v>
      </c>
      <c r="B58" s="38">
        <v>99248.139999999927</v>
      </c>
      <c r="C58" s="38">
        <v>59672.109999999979</v>
      </c>
      <c r="D58" s="38">
        <v>469199.56999999966</v>
      </c>
      <c r="E58" s="38">
        <f t="shared" si="10"/>
        <v>628119.8199999996</v>
      </c>
      <c r="G58" s="12"/>
      <c r="T58" s="13"/>
    </row>
    <row r="59" spans="1:20" x14ac:dyDescent="0.25">
      <c r="A59" s="6">
        <v>44197</v>
      </c>
      <c r="B59" s="28">
        <v>195241.67999999964</v>
      </c>
      <c r="C59" s="28">
        <v>82979.219999999914</v>
      </c>
      <c r="D59" s="28">
        <v>550200.42999999959</v>
      </c>
      <c r="E59" s="28">
        <f t="shared" si="10"/>
        <v>828421.32999999914</v>
      </c>
      <c r="G59" s="12"/>
      <c r="T59" s="13"/>
    </row>
    <row r="60" spans="1:20" x14ac:dyDescent="0.25">
      <c r="A60" s="7">
        <v>44228</v>
      </c>
      <c r="B60" s="38">
        <v>215529.41999999978</v>
      </c>
      <c r="C60" s="38">
        <v>132405.65999999986</v>
      </c>
      <c r="D60" s="38">
        <v>639820.81000000099</v>
      </c>
      <c r="E60" s="38">
        <f t="shared" si="10"/>
        <v>987755.8900000006</v>
      </c>
      <c r="G60" s="12"/>
      <c r="T60" s="13"/>
    </row>
    <row r="61" spans="1:20" x14ac:dyDescent="0.25">
      <c r="A61" s="6">
        <v>44256</v>
      </c>
      <c r="B61" s="28">
        <v>175387</v>
      </c>
      <c r="C61" s="28">
        <v>154533.4</v>
      </c>
      <c r="D61" s="28">
        <v>715669</v>
      </c>
      <c r="E61" s="28">
        <f t="shared" si="10"/>
        <v>1045589.4</v>
      </c>
      <c r="G61" s="12"/>
      <c r="T61" s="13"/>
    </row>
    <row r="62" spans="1:20" x14ac:dyDescent="0.25">
      <c r="A62" s="7">
        <v>44287</v>
      </c>
      <c r="B62" s="38">
        <v>156384.40000000046</v>
      </c>
      <c r="C62" s="38">
        <v>104645.22999999994</v>
      </c>
      <c r="D62" s="38">
        <v>679637.55000000051</v>
      </c>
      <c r="E62" s="38">
        <f t="shared" si="10"/>
        <v>940667.18000000087</v>
      </c>
      <c r="G62" s="14"/>
      <c r="H62" s="15"/>
      <c r="I62" s="15"/>
      <c r="J62" s="15"/>
      <c r="K62" s="15"/>
      <c r="L62" s="15"/>
      <c r="M62" s="15"/>
      <c r="N62" s="15"/>
      <c r="O62" s="15"/>
      <c r="P62" s="15"/>
      <c r="Q62" s="15"/>
      <c r="R62" s="15"/>
      <c r="S62" s="15"/>
      <c r="T62" s="16"/>
    </row>
    <row r="63" spans="1:20" x14ac:dyDescent="0.25">
      <c r="A63" s="6">
        <v>44317</v>
      </c>
      <c r="B63" s="28">
        <v>148323.21</v>
      </c>
      <c r="C63" s="28">
        <v>122696.86</v>
      </c>
      <c r="D63" s="28">
        <v>687371.5399999998</v>
      </c>
      <c r="E63" s="28">
        <f t="shared" si="10"/>
        <v>958391.60999999987</v>
      </c>
    </row>
    <row r="64" spans="1:20" x14ac:dyDescent="0.25">
      <c r="A64" s="7">
        <v>44348</v>
      </c>
      <c r="B64" s="38">
        <v>69506.989999999962</v>
      </c>
      <c r="C64" s="38">
        <v>95608.01</v>
      </c>
      <c r="D64" s="38">
        <v>654576.9300000011</v>
      </c>
      <c r="E64" s="38">
        <f t="shared" si="10"/>
        <v>819691.9300000011</v>
      </c>
    </row>
    <row r="65" spans="1:11" x14ac:dyDescent="0.25">
      <c r="A65" s="6">
        <v>44378</v>
      </c>
      <c r="B65" s="28">
        <v>61319.209999999963</v>
      </c>
      <c r="C65" s="28">
        <v>51848.359999999993</v>
      </c>
      <c r="D65" s="28">
        <v>647694.35000000149</v>
      </c>
      <c r="E65" s="28">
        <f t="shared" si="10"/>
        <v>760861.92000000144</v>
      </c>
    </row>
    <row r="66" spans="1:11" x14ac:dyDescent="0.25">
      <c r="A66" s="7">
        <v>44409</v>
      </c>
      <c r="B66" s="38">
        <v>36978.230000000025</v>
      </c>
      <c r="C66" s="38">
        <v>34708.90999999996</v>
      </c>
      <c r="D66" s="38">
        <v>456916.41000000061</v>
      </c>
      <c r="E66" s="38">
        <f t="shared" si="10"/>
        <v>528603.55000000063</v>
      </c>
    </row>
    <row r="67" spans="1:11" x14ac:dyDescent="0.25">
      <c r="A67" s="6">
        <v>44440</v>
      </c>
      <c r="B67" s="28">
        <v>46592.28</v>
      </c>
      <c r="C67" s="28">
        <v>23793.149999999972</v>
      </c>
      <c r="D67" s="28">
        <v>289351.91000000015</v>
      </c>
      <c r="E67" s="28">
        <f t="shared" si="10"/>
        <v>359737.34000000008</v>
      </c>
    </row>
    <row r="68" spans="1:11" x14ac:dyDescent="0.25">
      <c r="A68" s="7">
        <v>44470</v>
      </c>
      <c r="B68" s="38">
        <v>54823.280000000028</v>
      </c>
      <c r="C68" s="38">
        <v>42504.469999999928</v>
      </c>
      <c r="D68" s="38">
        <v>224424.7999999997</v>
      </c>
      <c r="E68" s="38">
        <f t="shared" si="10"/>
        <v>321752.54999999964</v>
      </c>
      <c r="F68" s="61"/>
      <c r="H68" s="75" t="s">
        <v>15</v>
      </c>
      <c r="I68" s="76"/>
      <c r="J68" s="76"/>
      <c r="K68" s="77"/>
    </row>
    <row r="69" spans="1:11" x14ac:dyDescent="0.25">
      <c r="A69" s="6">
        <v>44501</v>
      </c>
      <c r="B69" s="28">
        <v>69135.589999999924</v>
      </c>
      <c r="C69" s="28">
        <v>53800.749999999942</v>
      </c>
      <c r="D69" s="28">
        <v>203615.8799999996</v>
      </c>
      <c r="E69" s="28">
        <f t="shared" si="10"/>
        <v>326552.21999999945</v>
      </c>
      <c r="H69" s="20" t="s">
        <v>2</v>
      </c>
      <c r="I69" s="21" t="s">
        <v>3</v>
      </c>
      <c r="J69" s="22" t="s">
        <v>4</v>
      </c>
      <c r="K69" s="48" t="s">
        <v>5</v>
      </c>
    </row>
    <row r="70" spans="1:11" x14ac:dyDescent="0.25">
      <c r="A70" s="7">
        <v>44531</v>
      </c>
      <c r="B70" s="38">
        <v>132798.26999999993</v>
      </c>
      <c r="C70" s="38">
        <v>56735.529999999853</v>
      </c>
      <c r="D70" s="38">
        <v>176462.92000000004</v>
      </c>
      <c r="E70" s="38">
        <f t="shared" si="10"/>
        <v>365996.71999999986</v>
      </c>
      <c r="G70" s="17" t="s">
        <v>6</v>
      </c>
      <c r="H70" s="34">
        <f>B84-B83</f>
        <v>-49562.489999999467</v>
      </c>
      <c r="I70" s="34">
        <f t="shared" ref="I70:K70" si="11">C84-C83</f>
        <v>118030.71999999948</v>
      </c>
      <c r="J70" s="34">
        <f t="shared" si="11"/>
        <v>86319.570000000153</v>
      </c>
      <c r="K70" s="35">
        <f t="shared" si="11"/>
        <v>154787.80000000028</v>
      </c>
    </row>
    <row r="71" spans="1:11" x14ac:dyDescent="0.25">
      <c r="A71" s="6">
        <v>44562</v>
      </c>
      <c r="B71" s="28">
        <v>212321.90999999957</v>
      </c>
      <c r="C71" s="28">
        <v>99563.600000000079</v>
      </c>
      <c r="D71" s="28">
        <v>134961.90999999992</v>
      </c>
      <c r="E71" s="28">
        <f t="shared" si="10"/>
        <v>446847.41999999958</v>
      </c>
      <c r="G71" s="17" t="s">
        <v>7</v>
      </c>
      <c r="H71" s="36">
        <f>(B84-B83)/B83</f>
        <v>-0.11140053716366387</v>
      </c>
      <c r="I71" s="36">
        <f t="shared" ref="I71:K71" si="12">(C84-C83)/C83</f>
        <v>0.5593808564195174</v>
      </c>
      <c r="J71" s="36">
        <f t="shared" si="12"/>
        <v>0.49091099248001713</v>
      </c>
      <c r="K71" s="33">
        <f t="shared" si="12"/>
        <v>0.1861008677432468</v>
      </c>
    </row>
    <row r="72" spans="1:11" x14ac:dyDescent="0.25">
      <c r="A72" s="7">
        <v>44593</v>
      </c>
      <c r="B72" s="38">
        <v>350673.3800000003</v>
      </c>
      <c r="C72" s="38">
        <v>141681.08999999991</v>
      </c>
      <c r="D72" s="38">
        <v>141681.08999999991</v>
      </c>
      <c r="E72" s="38">
        <f t="shared" si="10"/>
        <v>634035.56000000006</v>
      </c>
      <c r="G72" s="17" t="s">
        <v>8</v>
      </c>
      <c r="H72" s="26">
        <f>B84-B72</f>
        <v>44667.639999999956</v>
      </c>
      <c r="I72" s="26">
        <f t="shared" ref="I72:K72" si="13">C84-C72</f>
        <v>187352.05999999994</v>
      </c>
      <c r="J72" s="26">
        <f t="shared" si="13"/>
        <v>120473.96000000014</v>
      </c>
      <c r="K72" s="27">
        <f t="shared" si="13"/>
        <v>352493.66000000015</v>
      </c>
    </row>
    <row r="73" spans="1:11" x14ac:dyDescent="0.25">
      <c r="A73" s="6">
        <v>44621</v>
      </c>
      <c r="B73" s="28">
        <v>189858.08000000016</v>
      </c>
      <c r="C73" s="28">
        <v>136033.69999999995</v>
      </c>
      <c r="D73" s="28">
        <v>157597.38</v>
      </c>
      <c r="E73" s="28">
        <f t="shared" si="10"/>
        <v>483489.16000000015</v>
      </c>
      <c r="G73" s="17" t="s">
        <v>9</v>
      </c>
      <c r="H73" s="18">
        <f>(B84-B72)/B72</f>
        <v>0.12737676295816899</v>
      </c>
      <c r="I73" s="18">
        <f t="shared" ref="I73:K73" si="14">(C84-C72)/C72</f>
        <v>1.3223504985739456</v>
      </c>
      <c r="J73" s="18">
        <f t="shared" si="14"/>
        <v>0.85031785116842495</v>
      </c>
      <c r="K73" s="19">
        <f t="shared" si="14"/>
        <v>0.55595250840504928</v>
      </c>
    </row>
    <row r="74" spans="1:11" x14ac:dyDescent="0.25">
      <c r="A74" s="7">
        <v>44652</v>
      </c>
      <c r="B74" s="38">
        <v>263982.23000000004</v>
      </c>
      <c r="C74" s="38">
        <v>106280.47000000012</v>
      </c>
      <c r="D74" s="38">
        <v>230861.37000000017</v>
      </c>
      <c r="E74" s="38">
        <f t="shared" si="10"/>
        <v>601124.0700000003</v>
      </c>
    </row>
    <row r="75" spans="1:11" x14ac:dyDescent="0.25">
      <c r="A75" s="6">
        <v>44682</v>
      </c>
      <c r="B75" s="28">
        <v>183378.55000000005</v>
      </c>
      <c r="C75" s="28">
        <v>170284.69999999952</v>
      </c>
      <c r="D75" s="28">
        <v>253750.80000000019</v>
      </c>
      <c r="E75" s="28">
        <f t="shared" si="10"/>
        <v>607414.0499999997</v>
      </c>
    </row>
    <row r="76" spans="1:11" x14ac:dyDescent="0.25">
      <c r="A76" s="7">
        <v>44713</v>
      </c>
      <c r="B76" s="38">
        <v>104583.82999999997</v>
      </c>
      <c r="C76" s="38">
        <v>100901.21999999988</v>
      </c>
      <c r="D76" s="38">
        <v>279227.17999999993</v>
      </c>
      <c r="E76" s="38">
        <f t="shared" si="10"/>
        <v>484712.22999999981</v>
      </c>
    </row>
    <row r="77" spans="1:11" x14ac:dyDescent="0.25">
      <c r="A77" s="6">
        <v>44743</v>
      </c>
      <c r="B77" s="28">
        <v>113715.39000000019</v>
      </c>
      <c r="C77" s="28">
        <v>76450.459999999992</v>
      </c>
      <c r="D77" s="28">
        <v>266625.64000000042</v>
      </c>
      <c r="E77" s="28">
        <f t="shared" si="10"/>
        <v>456791.49000000057</v>
      </c>
    </row>
    <row r="78" spans="1:11" x14ac:dyDescent="0.25">
      <c r="A78" s="7">
        <v>44774</v>
      </c>
      <c r="B78" s="38">
        <v>60880.179999999469</v>
      </c>
      <c r="C78" s="38">
        <v>64390.069999999956</v>
      </c>
      <c r="D78" s="38">
        <v>234212.40000000011</v>
      </c>
      <c r="E78" s="38">
        <f t="shared" si="10"/>
        <v>359482.64999999956</v>
      </c>
    </row>
    <row r="79" spans="1:11" x14ac:dyDescent="0.25">
      <c r="A79" s="39">
        <v>44805</v>
      </c>
      <c r="B79" s="40">
        <v>54513.639999999716</v>
      </c>
      <c r="C79" s="40">
        <v>48732.650000000096</v>
      </c>
      <c r="D79" s="40">
        <v>204414.49000000025</v>
      </c>
      <c r="E79" s="40">
        <f t="shared" si="10"/>
        <v>307660.78000000003</v>
      </c>
    </row>
    <row r="80" spans="1:11" x14ac:dyDescent="0.25">
      <c r="A80" s="55">
        <v>44835</v>
      </c>
      <c r="B80" s="56">
        <v>61817.760000000198</v>
      </c>
      <c r="C80" s="56">
        <v>48276.530000000042</v>
      </c>
      <c r="D80" s="56">
        <v>158493.23999999961</v>
      </c>
      <c r="E80" s="56">
        <f t="shared" ref="E80" si="15">SUM(B80:D80)</f>
        <v>268587.52999999985</v>
      </c>
    </row>
    <row r="81" spans="1:5" x14ac:dyDescent="0.25">
      <c r="A81" s="58">
        <v>44866</v>
      </c>
      <c r="B81" s="66">
        <v>37269.680000000029</v>
      </c>
      <c r="C81" s="66">
        <v>29995.389999999989</v>
      </c>
      <c r="D81" s="66">
        <v>114611.78000000001</v>
      </c>
      <c r="E81" s="66">
        <f t="shared" ref="E81" si="16">SUM(B81:D81)</f>
        <v>181876.85000000003</v>
      </c>
    </row>
    <row r="82" spans="1:5" x14ac:dyDescent="0.25">
      <c r="A82" s="55">
        <v>44896</v>
      </c>
      <c r="B82" s="56">
        <v>223793.06999999983</v>
      </c>
      <c r="C82" s="56">
        <v>57049.409999999989</v>
      </c>
      <c r="D82" s="56">
        <v>112249.09000000014</v>
      </c>
      <c r="E82" s="56">
        <f t="shared" ref="E82" si="17">SUM(B82:D82)</f>
        <v>393091.56999999995</v>
      </c>
    </row>
    <row r="83" spans="1:5" x14ac:dyDescent="0.25">
      <c r="A83" s="90">
        <v>44927</v>
      </c>
      <c r="B83" s="91">
        <v>444903.50999999972</v>
      </c>
      <c r="C83" s="91">
        <v>211002.43000000037</v>
      </c>
      <c r="D83" s="91">
        <v>175835.47999999989</v>
      </c>
      <c r="E83" s="91">
        <f t="shared" ref="E83" si="18">SUM(B83:D83)</f>
        <v>831741.41999999993</v>
      </c>
    </row>
    <row r="84" spans="1:5" x14ac:dyDescent="0.25">
      <c r="A84" s="92">
        <v>44958</v>
      </c>
      <c r="B84" s="93">
        <v>395341.02000000025</v>
      </c>
      <c r="C84" s="93">
        <v>329033.14999999985</v>
      </c>
      <c r="D84" s="93">
        <v>262155.05000000005</v>
      </c>
      <c r="E84" s="93">
        <f t="shared" ref="E84" si="19">SUM(B84:D84)</f>
        <v>986529.2200000002</v>
      </c>
    </row>
    <row r="86" spans="1:5" x14ac:dyDescent="0.25">
      <c r="A86" s="75" t="s">
        <v>12</v>
      </c>
      <c r="B86" s="77"/>
    </row>
    <row r="87" spans="1:5" x14ac:dyDescent="0.25">
      <c r="A87" s="29" t="s">
        <v>0</v>
      </c>
      <c r="B87" s="29" t="s">
        <v>13</v>
      </c>
    </row>
    <row r="88" spans="1:5" x14ac:dyDescent="0.25">
      <c r="A88" s="6">
        <v>43831</v>
      </c>
      <c r="B88" s="28">
        <f>E47/E6</f>
        <v>101.27136721546165</v>
      </c>
    </row>
    <row r="89" spans="1:5" x14ac:dyDescent="0.25">
      <c r="A89" s="7">
        <v>43862</v>
      </c>
      <c r="B89" s="38">
        <f>E48/E7</f>
        <v>116.56147093915116</v>
      </c>
    </row>
    <row r="90" spans="1:5" x14ac:dyDescent="0.25">
      <c r="A90" s="6">
        <v>43891</v>
      </c>
      <c r="B90" s="28">
        <f>E49/E8</f>
        <v>117.20403042521988</v>
      </c>
    </row>
    <row r="91" spans="1:5" x14ac:dyDescent="0.25">
      <c r="A91" s="7">
        <v>43922</v>
      </c>
      <c r="B91" s="38">
        <f>E50/E9</f>
        <v>130.90230562039858</v>
      </c>
    </row>
    <row r="92" spans="1:5" x14ac:dyDescent="0.25">
      <c r="A92" s="39">
        <v>43952</v>
      </c>
      <c r="B92" s="28">
        <f>E51/E10</f>
        <v>130.51826580509953</v>
      </c>
    </row>
    <row r="93" spans="1:5" x14ac:dyDescent="0.25">
      <c r="A93" s="7">
        <v>43983</v>
      </c>
      <c r="B93" s="38">
        <f>E52/E11</f>
        <v>119.00693403028113</v>
      </c>
    </row>
    <row r="94" spans="1:5" x14ac:dyDescent="0.25">
      <c r="A94" s="6">
        <v>44013</v>
      </c>
      <c r="B94" s="28">
        <f>E53/E12</f>
        <v>107.9551776198934</v>
      </c>
    </row>
    <row r="95" spans="1:5" x14ac:dyDescent="0.25">
      <c r="A95" s="7">
        <v>44044</v>
      </c>
      <c r="B95" s="38">
        <f>E54/E13</f>
        <v>95.349031623791547</v>
      </c>
    </row>
    <row r="96" spans="1:5" x14ac:dyDescent="0.25">
      <c r="A96" s="6">
        <v>44075</v>
      </c>
      <c r="B96" s="28">
        <f>E55/E14</f>
        <v>92.692090767365229</v>
      </c>
    </row>
    <row r="97" spans="1:8" x14ac:dyDescent="0.25">
      <c r="A97" s="7">
        <v>44105</v>
      </c>
      <c r="B97" s="38">
        <f>E56/E15</f>
        <v>89.527469963433688</v>
      </c>
    </row>
    <row r="98" spans="1:8" x14ac:dyDescent="0.25">
      <c r="A98" s="6">
        <v>44136</v>
      </c>
      <c r="B98" s="28">
        <f>E57/E16</f>
        <v>85.914092191909731</v>
      </c>
    </row>
    <row r="99" spans="1:8" x14ac:dyDescent="0.25">
      <c r="A99" s="7">
        <v>44166</v>
      </c>
      <c r="B99" s="38">
        <f>E58/E17</f>
        <v>116.01769855929065</v>
      </c>
    </row>
    <row r="100" spans="1:8" x14ac:dyDescent="0.25">
      <c r="A100" s="6">
        <v>44197</v>
      </c>
      <c r="B100" s="28">
        <f>E59/E18</f>
        <v>153.83868709377884</v>
      </c>
    </row>
    <row r="101" spans="1:8" x14ac:dyDescent="0.25">
      <c r="A101" s="7">
        <v>44228</v>
      </c>
      <c r="B101" s="38">
        <f>E60/E19</f>
        <v>170.18537043418343</v>
      </c>
    </row>
    <row r="102" spans="1:8" x14ac:dyDescent="0.25">
      <c r="A102" s="6">
        <v>44256</v>
      </c>
      <c r="B102" s="28">
        <f>E61/E20</f>
        <v>180.4918694976696</v>
      </c>
    </row>
    <row r="103" spans="1:8" x14ac:dyDescent="0.25">
      <c r="A103" s="7">
        <v>44287</v>
      </c>
      <c r="B103" s="38">
        <f>E62/E21</f>
        <v>190.53416649787337</v>
      </c>
    </row>
    <row r="104" spans="1:8" x14ac:dyDescent="0.25">
      <c r="A104" s="6">
        <v>44317</v>
      </c>
      <c r="B104" s="28">
        <f>E63/E22</f>
        <v>171.08025883612993</v>
      </c>
    </row>
    <row r="105" spans="1:8" x14ac:dyDescent="0.25">
      <c r="A105" s="7">
        <v>44348</v>
      </c>
      <c r="B105" s="38">
        <f>E64/E23</f>
        <v>146.81926025434373</v>
      </c>
    </row>
    <row r="106" spans="1:8" x14ac:dyDescent="0.25">
      <c r="A106" s="6">
        <v>44378</v>
      </c>
      <c r="B106" s="28">
        <f>E65/E24</f>
        <v>130.44092576718694</v>
      </c>
    </row>
    <row r="107" spans="1:8" x14ac:dyDescent="0.25">
      <c r="A107" s="7">
        <v>44409</v>
      </c>
      <c r="B107" s="38">
        <f>E66/E25</f>
        <v>103.76983706321174</v>
      </c>
    </row>
    <row r="108" spans="1:8" x14ac:dyDescent="0.25">
      <c r="A108" s="6">
        <v>44440</v>
      </c>
      <c r="B108" s="28">
        <f>E67/E26</f>
        <v>72.88033630470018</v>
      </c>
      <c r="H108" s="20" t="s">
        <v>13</v>
      </c>
    </row>
    <row r="109" spans="1:8" x14ac:dyDescent="0.25">
      <c r="A109" s="7">
        <v>44470</v>
      </c>
      <c r="B109" s="38">
        <f>E68/E27</f>
        <v>60.788314755337169</v>
      </c>
      <c r="G109" s="17" t="s">
        <v>6</v>
      </c>
      <c r="H109" s="30">
        <f>B125-B124</f>
        <v>20.478201368136524</v>
      </c>
    </row>
    <row r="110" spans="1:8" x14ac:dyDescent="0.25">
      <c r="A110" s="6">
        <v>44501</v>
      </c>
      <c r="B110" s="28">
        <f>E69/E28</f>
        <v>67.247162273475993</v>
      </c>
      <c r="G110" s="17" t="s">
        <v>7</v>
      </c>
      <c r="H110" s="25">
        <f>(B125-B124)/B124</f>
        <v>0.13913256349712572</v>
      </c>
    </row>
    <row r="111" spans="1:8" x14ac:dyDescent="0.25">
      <c r="A111" s="7">
        <v>44531</v>
      </c>
      <c r="B111" s="38">
        <f>E70/E29</f>
        <v>73.213986797359439</v>
      </c>
      <c r="G111" s="17" t="s">
        <v>8</v>
      </c>
      <c r="H111" s="31">
        <f>B125-B113</f>
        <v>51.219392736461728</v>
      </c>
    </row>
    <row r="112" spans="1:8" x14ac:dyDescent="0.25">
      <c r="A112" s="6">
        <v>44562</v>
      </c>
      <c r="B112" s="28">
        <f>E71/E30</f>
        <v>92.899671517671436</v>
      </c>
      <c r="G112" s="17" t="s">
        <v>9</v>
      </c>
      <c r="H112" s="19">
        <f>(B125-B113)/B113</f>
        <v>0.43986427740745976</v>
      </c>
    </row>
    <row r="113" spans="1:2" x14ac:dyDescent="0.25">
      <c r="A113" s="7">
        <v>44593</v>
      </c>
      <c r="B113" s="38">
        <f>E72/E31</f>
        <v>116.44362901744721</v>
      </c>
    </row>
    <row r="114" spans="1:2" x14ac:dyDescent="0.25">
      <c r="A114" s="6">
        <v>44621</v>
      </c>
      <c r="B114" s="28">
        <f>E73/E32</f>
        <v>115.94464268585135</v>
      </c>
    </row>
    <row r="115" spans="1:2" x14ac:dyDescent="0.25">
      <c r="A115" s="7">
        <v>44652</v>
      </c>
      <c r="B115" s="38">
        <f>E74/E33</f>
        <v>114.91570827757604</v>
      </c>
    </row>
    <row r="116" spans="1:2" x14ac:dyDescent="0.25">
      <c r="A116" s="6">
        <v>44682</v>
      </c>
      <c r="B116" s="28">
        <f>E75/E34</f>
        <v>107.64027113237634</v>
      </c>
    </row>
    <row r="117" spans="1:2" x14ac:dyDescent="0.25">
      <c r="A117" s="7">
        <v>44713</v>
      </c>
      <c r="B117" s="38">
        <f>E76/E35</f>
        <v>100.39607083678538</v>
      </c>
    </row>
    <row r="118" spans="1:2" x14ac:dyDescent="0.25">
      <c r="A118" s="6">
        <v>44743</v>
      </c>
      <c r="B118" s="28">
        <f>E77/E36</f>
        <v>80.848051327433723</v>
      </c>
    </row>
    <row r="119" spans="1:2" x14ac:dyDescent="0.25">
      <c r="A119" s="7">
        <v>44774</v>
      </c>
      <c r="B119" s="38">
        <f>E78/E37</f>
        <v>63.155771257905755</v>
      </c>
    </row>
    <row r="120" spans="1:2" x14ac:dyDescent="0.25">
      <c r="A120" s="39">
        <v>44805</v>
      </c>
      <c r="B120" s="40">
        <f>E79/E38</f>
        <v>53.843328666433329</v>
      </c>
    </row>
    <row r="121" spans="1:2" x14ac:dyDescent="0.25">
      <c r="A121" s="55">
        <v>44835</v>
      </c>
      <c r="B121" s="56">
        <f>E80/E39</f>
        <v>45.600599320882829</v>
      </c>
    </row>
    <row r="122" spans="1:2" x14ac:dyDescent="0.25">
      <c r="A122" s="69">
        <v>44866</v>
      </c>
      <c r="B122" s="71">
        <f>E81/E40</f>
        <v>47.699147652766861</v>
      </c>
    </row>
    <row r="123" spans="1:2" x14ac:dyDescent="0.25">
      <c r="A123" s="88">
        <v>44896</v>
      </c>
      <c r="B123" s="89">
        <f>E82/E41</f>
        <v>95.387422955593294</v>
      </c>
    </row>
    <row r="124" spans="1:2" x14ac:dyDescent="0.25">
      <c r="A124" s="90">
        <v>44927</v>
      </c>
      <c r="B124" s="91">
        <f>E83/E42</f>
        <v>147.18482038577241</v>
      </c>
    </row>
    <row r="125" spans="1:2" x14ac:dyDescent="0.25">
      <c r="A125" s="92">
        <v>44958</v>
      </c>
      <c r="B125" s="93">
        <f>E84/E43</f>
        <v>167.66302175390894</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EDBB-1E38-4116-9A22-8BB573445EC3}">
  <dimension ref="A1:T125"/>
  <sheetViews>
    <sheetView topLeftCell="A96" workbookViewId="0">
      <selection activeCell="E126" sqref="E126"/>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21</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482</v>
      </c>
      <c r="C6" s="8">
        <v>203</v>
      </c>
      <c r="D6" s="8">
        <v>128</v>
      </c>
      <c r="E6" s="8">
        <f>SUM(B6:D6)</f>
        <v>813</v>
      </c>
      <c r="G6" s="12"/>
      <c r="T6" s="13"/>
    </row>
    <row r="7" spans="1:20" x14ac:dyDescent="0.25">
      <c r="A7" s="7">
        <v>43862</v>
      </c>
      <c r="B7" s="37">
        <v>574</v>
      </c>
      <c r="C7" s="37">
        <v>201</v>
      </c>
      <c r="D7" s="37">
        <v>145</v>
      </c>
      <c r="E7" s="37">
        <f t="shared" ref="E7:E38" si="0">SUM(B7:D7)</f>
        <v>920</v>
      </c>
      <c r="G7" s="12"/>
      <c r="T7" s="13"/>
    </row>
    <row r="8" spans="1:20" x14ac:dyDescent="0.25">
      <c r="A8" s="6">
        <v>43891</v>
      </c>
      <c r="B8" s="8">
        <v>529</v>
      </c>
      <c r="C8" s="8">
        <v>297</v>
      </c>
      <c r="D8" s="8">
        <v>144</v>
      </c>
      <c r="E8" s="8">
        <f t="shared" si="0"/>
        <v>970</v>
      </c>
      <c r="G8" s="12"/>
      <c r="T8" s="13"/>
    </row>
    <row r="9" spans="1:20" x14ac:dyDescent="0.25">
      <c r="A9" s="7">
        <v>43922</v>
      </c>
      <c r="B9" s="37">
        <v>749</v>
      </c>
      <c r="C9" s="37">
        <v>303</v>
      </c>
      <c r="D9" s="37">
        <v>207</v>
      </c>
      <c r="E9" s="37">
        <f t="shared" si="0"/>
        <v>1259</v>
      </c>
      <c r="G9" s="12"/>
      <c r="T9" s="13"/>
    </row>
    <row r="10" spans="1:20" x14ac:dyDescent="0.25">
      <c r="A10" s="6">
        <v>43952</v>
      </c>
      <c r="B10" s="8">
        <v>655</v>
      </c>
      <c r="C10" s="8">
        <v>319</v>
      </c>
      <c r="D10" s="8">
        <v>197</v>
      </c>
      <c r="E10" s="8">
        <f t="shared" si="0"/>
        <v>1171</v>
      </c>
      <c r="G10" s="12"/>
      <c r="T10" s="13"/>
    </row>
    <row r="11" spans="1:20" x14ac:dyDescent="0.25">
      <c r="A11" s="7">
        <v>43983</v>
      </c>
      <c r="B11" s="37">
        <v>520</v>
      </c>
      <c r="C11" s="37">
        <v>358</v>
      </c>
      <c r="D11" s="37">
        <v>230</v>
      </c>
      <c r="E11" s="37">
        <f t="shared" si="0"/>
        <v>1108</v>
      </c>
      <c r="G11" s="12"/>
      <c r="T11" s="13"/>
    </row>
    <row r="12" spans="1:20" x14ac:dyDescent="0.25">
      <c r="A12" s="6">
        <v>44013</v>
      </c>
      <c r="B12" s="8">
        <v>574</v>
      </c>
      <c r="C12" s="8">
        <v>292</v>
      </c>
      <c r="D12" s="8">
        <v>242</v>
      </c>
      <c r="E12" s="8">
        <f t="shared" si="0"/>
        <v>1108</v>
      </c>
      <c r="G12" s="12"/>
      <c r="T12" s="13"/>
    </row>
    <row r="13" spans="1:20" x14ac:dyDescent="0.25">
      <c r="A13" s="7">
        <v>44044</v>
      </c>
      <c r="B13" s="37">
        <v>541</v>
      </c>
      <c r="C13" s="37">
        <v>324</v>
      </c>
      <c r="D13" s="37">
        <v>237</v>
      </c>
      <c r="E13" s="37">
        <f t="shared" si="0"/>
        <v>1102</v>
      </c>
      <c r="G13" s="12"/>
      <c r="T13" s="13"/>
    </row>
    <row r="14" spans="1:20" x14ac:dyDescent="0.25">
      <c r="A14" s="6">
        <v>44075</v>
      </c>
      <c r="B14" s="8">
        <v>445</v>
      </c>
      <c r="C14" s="8">
        <v>317</v>
      </c>
      <c r="D14" s="8">
        <v>238</v>
      </c>
      <c r="E14" s="8">
        <f t="shared" si="0"/>
        <v>1000</v>
      </c>
      <c r="G14" s="12"/>
      <c r="T14" s="13"/>
    </row>
    <row r="15" spans="1:20" x14ac:dyDescent="0.25">
      <c r="A15" s="7">
        <v>44105</v>
      </c>
      <c r="B15" s="37">
        <v>558</v>
      </c>
      <c r="C15" s="37">
        <v>257</v>
      </c>
      <c r="D15" s="37">
        <v>228</v>
      </c>
      <c r="E15" s="37">
        <f t="shared" si="0"/>
        <v>1043</v>
      </c>
      <c r="G15" s="12"/>
      <c r="T15" s="13"/>
    </row>
    <row r="16" spans="1:20" x14ac:dyDescent="0.25">
      <c r="A16" s="6">
        <v>44136</v>
      </c>
      <c r="B16" s="8">
        <v>737</v>
      </c>
      <c r="C16" s="8">
        <v>301</v>
      </c>
      <c r="D16" s="8">
        <v>250</v>
      </c>
      <c r="E16" s="8">
        <f t="shared" si="0"/>
        <v>1288</v>
      </c>
      <c r="G16" s="12"/>
      <c r="T16" s="13"/>
    </row>
    <row r="17" spans="1:20" x14ac:dyDescent="0.25">
      <c r="A17" s="7">
        <v>44166</v>
      </c>
      <c r="B17" s="37">
        <v>433</v>
      </c>
      <c r="C17" s="37">
        <v>278</v>
      </c>
      <c r="D17" s="37">
        <v>212</v>
      </c>
      <c r="E17" s="37">
        <f t="shared" si="0"/>
        <v>923</v>
      </c>
      <c r="G17" s="12"/>
      <c r="T17" s="13"/>
    </row>
    <row r="18" spans="1:20" x14ac:dyDescent="0.25">
      <c r="A18" s="6">
        <v>44197</v>
      </c>
      <c r="B18" s="8">
        <v>477</v>
      </c>
      <c r="C18" s="8">
        <v>28</v>
      </c>
      <c r="D18" s="8">
        <v>157</v>
      </c>
      <c r="E18" s="8">
        <f t="shared" si="0"/>
        <v>662</v>
      </c>
      <c r="G18" s="12"/>
      <c r="T18" s="13"/>
    </row>
    <row r="19" spans="1:20" x14ac:dyDescent="0.25">
      <c r="A19" s="7">
        <v>44228</v>
      </c>
      <c r="B19" s="37">
        <v>368</v>
      </c>
      <c r="C19" s="37">
        <v>53</v>
      </c>
      <c r="D19" s="37">
        <v>74</v>
      </c>
      <c r="E19" s="37">
        <f t="shared" si="0"/>
        <v>495</v>
      </c>
      <c r="G19" s="12"/>
      <c r="T19" s="13"/>
    </row>
    <row r="20" spans="1:20" x14ac:dyDescent="0.25">
      <c r="A20" s="6">
        <v>44256</v>
      </c>
      <c r="B20" s="8">
        <v>243</v>
      </c>
      <c r="C20" s="8">
        <v>86</v>
      </c>
      <c r="D20" s="8">
        <v>66</v>
      </c>
      <c r="E20" s="8">
        <f t="shared" si="0"/>
        <v>395</v>
      </c>
      <c r="G20" s="12"/>
      <c r="T20" s="13"/>
    </row>
    <row r="21" spans="1:20" x14ac:dyDescent="0.25">
      <c r="A21" s="7">
        <v>44287</v>
      </c>
      <c r="B21" s="37">
        <v>196</v>
      </c>
      <c r="C21" s="37">
        <v>51</v>
      </c>
      <c r="D21" s="37">
        <v>81</v>
      </c>
      <c r="E21" s="37">
        <f t="shared" si="0"/>
        <v>328</v>
      </c>
      <c r="G21" s="14"/>
      <c r="H21" s="15"/>
      <c r="I21" s="15"/>
      <c r="J21" s="15"/>
      <c r="K21" s="15"/>
      <c r="L21" s="15"/>
      <c r="M21" s="15"/>
      <c r="N21" s="15"/>
      <c r="O21" s="15"/>
      <c r="P21" s="15"/>
      <c r="Q21" s="15"/>
      <c r="R21" s="15"/>
      <c r="S21" s="15"/>
      <c r="T21" s="16"/>
    </row>
    <row r="22" spans="1:20" x14ac:dyDescent="0.25">
      <c r="A22" s="6">
        <v>44317</v>
      </c>
      <c r="B22" s="8">
        <v>259</v>
      </c>
      <c r="C22" s="8">
        <v>63</v>
      </c>
      <c r="D22" s="8">
        <v>74</v>
      </c>
      <c r="E22" s="8">
        <f t="shared" si="0"/>
        <v>396</v>
      </c>
    </row>
    <row r="23" spans="1:20" x14ac:dyDescent="0.25">
      <c r="A23" s="7">
        <v>44348</v>
      </c>
      <c r="B23" s="37">
        <v>201</v>
      </c>
      <c r="C23" s="37">
        <v>92</v>
      </c>
      <c r="D23" s="37">
        <v>60</v>
      </c>
      <c r="E23" s="37">
        <f t="shared" si="0"/>
        <v>353</v>
      </c>
    </row>
    <row r="24" spans="1:20" x14ac:dyDescent="0.25">
      <c r="A24" s="6">
        <v>44378</v>
      </c>
      <c r="B24" s="8">
        <v>239</v>
      </c>
      <c r="C24" s="8">
        <v>56</v>
      </c>
      <c r="D24" s="8">
        <v>77</v>
      </c>
      <c r="E24" s="8">
        <f t="shared" si="0"/>
        <v>372</v>
      </c>
    </row>
    <row r="25" spans="1:20" x14ac:dyDescent="0.25">
      <c r="A25" s="7">
        <v>44409</v>
      </c>
      <c r="B25" s="37">
        <v>197</v>
      </c>
      <c r="C25" s="37">
        <v>111</v>
      </c>
      <c r="D25" s="37">
        <v>80</v>
      </c>
      <c r="E25" s="37">
        <f t="shared" si="0"/>
        <v>388</v>
      </c>
    </row>
    <row r="26" spans="1:20" x14ac:dyDescent="0.25">
      <c r="A26" s="6">
        <v>44440</v>
      </c>
      <c r="B26" s="8">
        <v>207</v>
      </c>
      <c r="C26" s="8">
        <v>80</v>
      </c>
      <c r="D26" s="8">
        <v>104</v>
      </c>
      <c r="E26" s="8">
        <f t="shared" si="0"/>
        <v>391</v>
      </c>
    </row>
    <row r="27" spans="1:20" x14ac:dyDescent="0.25">
      <c r="A27" s="7">
        <v>44470</v>
      </c>
      <c r="B27" s="37">
        <v>249</v>
      </c>
      <c r="C27" s="37">
        <v>75</v>
      </c>
      <c r="D27" s="37">
        <v>108</v>
      </c>
      <c r="E27" s="37">
        <f t="shared" si="0"/>
        <v>432</v>
      </c>
      <c r="H27" s="75" t="s">
        <v>1</v>
      </c>
      <c r="I27" s="76"/>
      <c r="J27" s="76"/>
      <c r="K27" s="77"/>
    </row>
    <row r="28" spans="1:20" x14ac:dyDescent="0.25">
      <c r="A28" s="6">
        <v>44501</v>
      </c>
      <c r="B28" s="8">
        <v>248</v>
      </c>
      <c r="C28" s="8">
        <v>101</v>
      </c>
      <c r="D28" s="8">
        <v>91</v>
      </c>
      <c r="E28" s="8">
        <f t="shared" si="0"/>
        <v>440</v>
      </c>
      <c r="H28" s="45" t="s">
        <v>2</v>
      </c>
      <c r="I28" s="46" t="s">
        <v>3</v>
      </c>
      <c r="J28" s="47" t="s">
        <v>4</v>
      </c>
      <c r="K28" s="48" t="s">
        <v>5</v>
      </c>
      <c r="Q28" s="24"/>
    </row>
    <row r="29" spans="1:20" x14ac:dyDescent="0.25">
      <c r="A29" s="7">
        <v>44531</v>
      </c>
      <c r="B29" s="37">
        <v>238</v>
      </c>
      <c r="C29" s="37">
        <v>84</v>
      </c>
      <c r="D29" s="37">
        <v>78</v>
      </c>
      <c r="E29" s="37">
        <f t="shared" si="0"/>
        <v>400</v>
      </c>
      <c r="G29" s="17" t="s">
        <v>6</v>
      </c>
      <c r="H29" s="34">
        <f>B43-B42</f>
        <v>-9</v>
      </c>
      <c r="I29" s="34">
        <f t="shared" ref="I29:K29" si="1">C43-C42</f>
        <v>46</v>
      </c>
      <c r="J29" s="34">
        <f t="shared" si="1"/>
        <v>5</v>
      </c>
      <c r="K29" s="35">
        <f t="shared" si="1"/>
        <v>42</v>
      </c>
      <c r="Q29" s="24"/>
    </row>
    <row r="30" spans="1:20" x14ac:dyDescent="0.25">
      <c r="A30" s="6">
        <v>44562</v>
      </c>
      <c r="B30" s="8">
        <v>372</v>
      </c>
      <c r="C30" s="8">
        <v>98</v>
      </c>
      <c r="D30" s="8">
        <v>58</v>
      </c>
      <c r="E30" s="8">
        <f t="shared" si="0"/>
        <v>528</v>
      </c>
      <c r="G30" s="17" t="s">
        <v>7</v>
      </c>
      <c r="H30" s="49">
        <f>(B43-B42)/B42</f>
        <v>-1.9736842105263157E-2</v>
      </c>
      <c r="I30" s="49">
        <f t="shared" ref="I30:K30" si="2">(C43-C42)/C42</f>
        <v>0.45544554455445546</v>
      </c>
      <c r="J30" s="49">
        <f t="shared" si="2"/>
        <v>0.12820512820512819</v>
      </c>
      <c r="K30" s="25">
        <f t="shared" si="2"/>
        <v>7.0469798657718116E-2</v>
      </c>
    </row>
    <row r="31" spans="1:20" x14ac:dyDescent="0.25">
      <c r="A31" s="7">
        <v>44593</v>
      </c>
      <c r="B31" s="37">
        <v>460</v>
      </c>
      <c r="C31" s="37">
        <v>98</v>
      </c>
      <c r="D31" s="37">
        <v>75</v>
      </c>
      <c r="E31" s="37">
        <f t="shared" si="0"/>
        <v>633</v>
      </c>
      <c r="G31" s="17" t="s">
        <v>8</v>
      </c>
      <c r="H31" s="50">
        <f>B43-B31</f>
        <v>-13</v>
      </c>
      <c r="I31" s="50">
        <f t="shared" ref="I31:K31" si="3">C43-C31</f>
        <v>49</v>
      </c>
      <c r="J31" s="50">
        <f t="shared" si="3"/>
        <v>-31</v>
      </c>
      <c r="K31" s="51">
        <f t="shared" si="3"/>
        <v>5</v>
      </c>
    </row>
    <row r="32" spans="1:20" x14ac:dyDescent="0.25">
      <c r="A32" s="6">
        <v>44621</v>
      </c>
      <c r="B32" s="8">
        <v>264</v>
      </c>
      <c r="C32" s="8">
        <v>128</v>
      </c>
      <c r="D32" s="8">
        <v>90</v>
      </c>
      <c r="E32" s="8">
        <f t="shared" si="0"/>
        <v>482</v>
      </c>
      <c r="G32" s="17" t="s">
        <v>9</v>
      </c>
      <c r="H32" s="52">
        <f>(B43-B31)/B31</f>
        <v>-2.8260869565217391E-2</v>
      </c>
      <c r="I32" s="52">
        <f t="shared" ref="I32:K32" si="4">(C43-C31)/C31</f>
        <v>0.5</v>
      </c>
      <c r="J32" s="52">
        <f t="shared" si="4"/>
        <v>-0.41333333333333333</v>
      </c>
      <c r="K32" s="53">
        <f t="shared" si="4"/>
        <v>7.8988941548183249E-3</v>
      </c>
    </row>
    <row r="33" spans="1:20" x14ac:dyDescent="0.25">
      <c r="A33" s="7">
        <v>44652</v>
      </c>
      <c r="B33" s="37">
        <v>314</v>
      </c>
      <c r="C33" s="37">
        <v>112</v>
      </c>
      <c r="D33" s="37">
        <v>112</v>
      </c>
      <c r="E33" s="37">
        <f t="shared" si="0"/>
        <v>538</v>
      </c>
    </row>
    <row r="34" spans="1:20" x14ac:dyDescent="0.25">
      <c r="A34" s="6">
        <v>44682</v>
      </c>
      <c r="B34" s="8">
        <v>361</v>
      </c>
      <c r="C34" s="8">
        <v>129</v>
      </c>
      <c r="D34" s="8">
        <v>104</v>
      </c>
      <c r="E34" s="8">
        <f t="shared" si="0"/>
        <v>594</v>
      </c>
    </row>
    <row r="35" spans="1:20" x14ac:dyDescent="0.25">
      <c r="A35" s="7">
        <v>44713</v>
      </c>
      <c r="B35" s="37">
        <v>233</v>
      </c>
      <c r="C35" s="37">
        <v>115</v>
      </c>
      <c r="D35" s="37">
        <v>147</v>
      </c>
      <c r="E35" s="37">
        <f t="shared" si="0"/>
        <v>495</v>
      </c>
    </row>
    <row r="36" spans="1:20" x14ac:dyDescent="0.25">
      <c r="A36" s="6">
        <v>44743</v>
      </c>
      <c r="B36" s="8">
        <v>294</v>
      </c>
      <c r="C36" s="8">
        <v>86</v>
      </c>
      <c r="D36" s="8">
        <v>155</v>
      </c>
      <c r="E36" s="8">
        <f t="shared" si="0"/>
        <v>535</v>
      </c>
    </row>
    <row r="37" spans="1:20" x14ac:dyDescent="0.25">
      <c r="A37" s="7">
        <v>44774</v>
      </c>
      <c r="B37" s="37">
        <v>215</v>
      </c>
      <c r="C37" s="37">
        <v>133</v>
      </c>
      <c r="D37" s="37">
        <v>148</v>
      </c>
      <c r="E37" s="37">
        <f t="shared" si="0"/>
        <v>496</v>
      </c>
    </row>
    <row r="38" spans="1:20" x14ac:dyDescent="0.25">
      <c r="A38" s="42">
        <v>44805</v>
      </c>
      <c r="B38" s="43">
        <v>274</v>
      </c>
      <c r="C38" s="43">
        <v>97</v>
      </c>
      <c r="D38" s="43">
        <v>151</v>
      </c>
      <c r="E38" s="43">
        <f t="shared" si="0"/>
        <v>522</v>
      </c>
    </row>
    <row r="39" spans="1:20" x14ac:dyDescent="0.25">
      <c r="A39" s="64">
        <v>44835</v>
      </c>
      <c r="B39" s="54">
        <v>316</v>
      </c>
      <c r="C39" s="54">
        <v>110</v>
      </c>
      <c r="D39" s="54">
        <v>111</v>
      </c>
      <c r="E39" s="54">
        <f t="shared" ref="E39" si="5">SUM(B39:D39)</f>
        <v>537</v>
      </c>
    </row>
    <row r="40" spans="1:20" x14ac:dyDescent="0.25">
      <c r="A40" s="69">
        <v>44866</v>
      </c>
      <c r="B40" s="70">
        <v>187</v>
      </c>
      <c r="C40" s="70">
        <v>72</v>
      </c>
      <c r="D40" s="70">
        <v>86</v>
      </c>
      <c r="E40" s="70">
        <f t="shared" ref="E40" si="6">SUM(B40:D40)</f>
        <v>345</v>
      </c>
    </row>
    <row r="41" spans="1:20" x14ac:dyDescent="0.25">
      <c r="A41" s="88">
        <v>44896</v>
      </c>
      <c r="B41" s="54">
        <v>280</v>
      </c>
      <c r="C41" s="54">
        <v>53</v>
      </c>
      <c r="D41" s="54">
        <v>55</v>
      </c>
      <c r="E41" s="54">
        <f t="shared" ref="E41" si="7">SUM(B41:D41)</f>
        <v>388</v>
      </c>
    </row>
    <row r="42" spans="1:20" x14ac:dyDescent="0.25">
      <c r="A42" s="90">
        <v>44927</v>
      </c>
      <c r="B42" s="94">
        <v>456</v>
      </c>
      <c r="C42" s="94">
        <v>101</v>
      </c>
      <c r="D42" s="94">
        <v>39</v>
      </c>
      <c r="E42" s="94">
        <f t="shared" ref="E42" si="8">SUM(B42:D42)</f>
        <v>596</v>
      </c>
    </row>
    <row r="43" spans="1:20" x14ac:dyDescent="0.25">
      <c r="A43" s="92">
        <v>44958</v>
      </c>
      <c r="B43" s="65">
        <v>447</v>
      </c>
      <c r="C43" s="65">
        <v>147</v>
      </c>
      <c r="D43" s="65">
        <v>44</v>
      </c>
      <c r="E43" s="65">
        <f t="shared" ref="E43" si="9">SUM(B43:D43)</f>
        <v>638</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89219.35</v>
      </c>
      <c r="C47" s="28">
        <v>21008.38</v>
      </c>
      <c r="D47" s="28">
        <v>9333.3799999999992</v>
      </c>
      <c r="E47" s="28">
        <f>SUM(B47:D47)</f>
        <v>119561.11000000002</v>
      </c>
      <c r="G47" s="12"/>
      <c r="T47" s="13"/>
    </row>
    <row r="48" spans="1:20" x14ac:dyDescent="0.25">
      <c r="A48" s="7">
        <v>43862</v>
      </c>
      <c r="B48" s="38">
        <v>138443.28</v>
      </c>
      <c r="C48" s="38">
        <v>35728.200000000004</v>
      </c>
      <c r="D48" s="38">
        <v>20436.46</v>
      </c>
      <c r="E48" s="38">
        <f t="shared" ref="E48:E79" si="10">SUM(B48:D48)</f>
        <v>194607.94</v>
      </c>
      <c r="G48" s="12"/>
      <c r="T48" s="13"/>
    </row>
    <row r="49" spans="1:20" x14ac:dyDescent="0.25">
      <c r="A49" s="6">
        <v>43891</v>
      </c>
      <c r="B49" s="28">
        <v>112084.22000000003</v>
      </c>
      <c r="C49" s="28">
        <v>66370.739999999991</v>
      </c>
      <c r="D49" s="28">
        <v>35661.589999999997</v>
      </c>
      <c r="E49" s="28">
        <f t="shared" si="10"/>
        <v>214116.55000000002</v>
      </c>
      <c r="G49" s="12"/>
      <c r="T49" s="13"/>
    </row>
    <row r="50" spans="1:20" x14ac:dyDescent="0.25">
      <c r="A50" s="7">
        <v>43922</v>
      </c>
      <c r="B50" s="38">
        <v>186182.85000000003</v>
      </c>
      <c r="C50" s="38">
        <v>64539.839999999989</v>
      </c>
      <c r="D50" s="38">
        <v>74182.830000000016</v>
      </c>
      <c r="E50" s="38">
        <f t="shared" si="10"/>
        <v>324905.52</v>
      </c>
      <c r="G50" s="12"/>
      <c r="T50" s="13"/>
    </row>
    <row r="51" spans="1:20" x14ac:dyDescent="0.25">
      <c r="A51" s="6">
        <v>43952</v>
      </c>
      <c r="B51" s="28">
        <v>112041.46999999997</v>
      </c>
      <c r="C51" s="28">
        <v>81083.669999999984</v>
      </c>
      <c r="D51" s="28">
        <v>73700.7</v>
      </c>
      <c r="E51" s="28">
        <f t="shared" si="10"/>
        <v>266825.83999999997</v>
      </c>
      <c r="G51" s="12"/>
      <c r="T51" s="13"/>
    </row>
    <row r="52" spans="1:20" x14ac:dyDescent="0.25">
      <c r="A52" s="7">
        <v>43983</v>
      </c>
      <c r="B52" s="38">
        <v>35488.689999999995</v>
      </c>
      <c r="C52" s="38">
        <v>47504.140000000007</v>
      </c>
      <c r="D52" s="38">
        <v>100395.62999999999</v>
      </c>
      <c r="E52" s="38">
        <f t="shared" si="10"/>
        <v>183388.46</v>
      </c>
      <c r="G52" s="12"/>
      <c r="T52" s="13"/>
    </row>
    <row r="53" spans="1:20" x14ac:dyDescent="0.25">
      <c r="A53" s="6">
        <v>44013</v>
      </c>
      <c r="B53" s="28">
        <v>31534.370000000006</v>
      </c>
      <c r="C53" s="28">
        <v>17351.210000000003</v>
      </c>
      <c r="D53" s="28">
        <v>120030.28</v>
      </c>
      <c r="E53" s="28">
        <f t="shared" si="10"/>
        <v>168915.86000000002</v>
      </c>
      <c r="G53" s="12"/>
      <c r="T53" s="13"/>
    </row>
    <row r="54" spans="1:20" x14ac:dyDescent="0.25">
      <c r="A54" s="7">
        <v>44044</v>
      </c>
      <c r="B54" s="38">
        <v>31906.140000000007</v>
      </c>
      <c r="C54" s="38">
        <v>14804.889999999998</v>
      </c>
      <c r="D54" s="38">
        <v>92845.079999999987</v>
      </c>
      <c r="E54" s="38">
        <f t="shared" si="10"/>
        <v>139556.10999999999</v>
      </c>
      <c r="G54" s="12"/>
      <c r="T54" s="13"/>
    </row>
    <row r="55" spans="1:20" x14ac:dyDescent="0.25">
      <c r="A55" s="6">
        <v>44075</v>
      </c>
      <c r="B55" s="28">
        <v>24619.35</v>
      </c>
      <c r="C55" s="28">
        <v>14032.809999999998</v>
      </c>
      <c r="D55" s="28">
        <v>78556.189999999988</v>
      </c>
      <c r="E55" s="28">
        <f t="shared" si="10"/>
        <v>117208.34999999998</v>
      </c>
      <c r="G55" s="12"/>
      <c r="T55" s="13"/>
    </row>
    <row r="56" spans="1:20" x14ac:dyDescent="0.25">
      <c r="A56" s="7">
        <v>44105</v>
      </c>
      <c r="B56" s="38">
        <v>31531.250000000004</v>
      </c>
      <c r="C56" s="38">
        <v>15190.569999999996</v>
      </c>
      <c r="D56" s="38">
        <v>71862.949999999983</v>
      </c>
      <c r="E56" s="38">
        <f t="shared" si="10"/>
        <v>118584.76999999999</v>
      </c>
      <c r="G56" s="12"/>
      <c r="T56" s="13"/>
    </row>
    <row r="57" spans="1:20" x14ac:dyDescent="0.25">
      <c r="A57" s="6">
        <v>44136</v>
      </c>
      <c r="B57" s="28">
        <v>52428.859999999993</v>
      </c>
      <c r="C57" s="28">
        <v>11992.16</v>
      </c>
      <c r="D57" s="28">
        <v>68479.790000000008</v>
      </c>
      <c r="E57" s="28">
        <f t="shared" si="10"/>
        <v>132900.81</v>
      </c>
      <c r="G57" s="12"/>
      <c r="T57" s="13"/>
    </row>
    <row r="58" spans="1:20" x14ac:dyDescent="0.25">
      <c r="A58" s="7">
        <v>44166</v>
      </c>
      <c r="B58" s="38">
        <v>51201.120000000003</v>
      </c>
      <c r="C58" s="38">
        <v>13901.47</v>
      </c>
      <c r="D58" s="38">
        <v>66478.09</v>
      </c>
      <c r="E58" s="38">
        <f t="shared" si="10"/>
        <v>131580.68</v>
      </c>
      <c r="G58" s="12"/>
      <c r="T58" s="13"/>
    </row>
    <row r="59" spans="1:20" x14ac:dyDescent="0.25">
      <c r="A59" s="6">
        <v>44197</v>
      </c>
      <c r="B59" s="28">
        <v>95695</v>
      </c>
      <c r="C59" s="28">
        <v>15311</v>
      </c>
      <c r="D59" s="28">
        <v>58371</v>
      </c>
      <c r="E59" s="28">
        <f t="shared" si="10"/>
        <v>169377</v>
      </c>
      <c r="G59" s="12"/>
      <c r="T59" s="13"/>
    </row>
    <row r="60" spans="1:20" x14ac:dyDescent="0.25">
      <c r="A60" s="7">
        <v>44228</v>
      </c>
      <c r="B60" s="38">
        <v>78125</v>
      </c>
      <c r="C60" s="38">
        <v>23041</v>
      </c>
      <c r="D60" s="38">
        <v>48510.58</v>
      </c>
      <c r="E60" s="38">
        <f t="shared" si="10"/>
        <v>149676.58000000002</v>
      </c>
      <c r="G60" s="12"/>
      <c r="T60" s="13"/>
    </row>
    <row r="61" spans="1:20" x14ac:dyDescent="0.25">
      <c r="A61" s="6">
        <v>44256</v>
      </c>
      <c r="B61" s="28">
        <v>34977.879999999997</v>
      </c>
      <c r="C61" s="28">
        <v>23805.9</v>
      </c>
      <c r="D61" s="28">
        <v>36350.99</v>
      </c>
      <c r="E61" s="28">
        <f t="shared" si="10"/>
        <v>95134.76999999999</v>
      </c>
      <c r="G61" s="12"/>
      <c r="T61" s="13"/>
    </row>
    <row r="62" spans="1:20" x14ac:dyDescent="0.25">
      <c r="A62" s="7">
        <v>44287</v>
      </c>
      <c r="B62" s="38">
        <v>31541.600000000006</v>
      </c>
      <c r="C62" s="38">
        <v>9921.86</v>
      </c>
      <c r="D62" s="38">
        <v>38328.42</v>
      </c>
      <c r="E62" s="38">
        <f t="shared" si="10"/>
        <v>79791.88</v>
      </c>
      <c r="G62" s="14"/>
      <c r="H62" s="15"/>
      <c r="I62" s="15"/>
      <c r="J62" s="15"/>
      <c r="K62" s="15"/>
      <c r="L62" s="15"/>
      <c r="M62" s="15"/>
      <c r="N62" s="15"/>
      <c r="O62" s="15"/>
      <c r="P62" s="15"/>
      <c r="Q62" s="15"/>
      <c r="R62" s="15"/>
      <c r="S62" s="15"/>
      <c r="T62" s="16"/>
    </row>
    <row r="63" spans="1:20" x14ac:dyDescent="0.25">
      <c r="A63" s="6">
        <v>44317</v>
      </c>
      <c r="B63" s="28">
        <v>31139.53</v>
      </c>
      <c r="C63" s="28">
        <v>20331.379999999997</v>
      </c>
      <c r="D63" s="28">
        <v>31279.939999999995</v>
      </c>
      <c r="E63" s="28">
        <f t="shared" si="10"/>
        <v>82750.849999999991</v>
      </c>
    </row>
    <row r="64" spans="1:20" x14ac:dyDescent="0.25">
      <c r="A64" s="7">
        <v>44348</v>
      </c>
      <c r="B64" s="38">
        <v>12640.080000000004</v>
      </c>
      <c r="C64" s="38">
        <v>15209.300000000001</v>
      </c>
      <c r="D64" s="38">
        <v>30769.069999999996</v>
      </c>
      <c r="E64" s="38">
        <f t="shared" si="10"/>
        <v>58618.45</v>
      </c>
    </row>
    <row r="65" spans="1:11" x14ac:dyDescent="0.25">
      <c r="A65" s="6">
        <v>44378</v>
      </c>
      <c r="B65" s="28">
        <v>15618.210000000003</v>
      </c>
      <c r="C65" s="28">
        <v>3355.2799999999988</v>
      </c>
      <c r="D65" s="28">
        <v>29060.689999999995</v>
      </c>
      <c r="E65" s="28">
        <f t="shared" si="10"/>
        <v>48034.179999999993</v>
      </c>
    </row>
    <row r="66" spans="1:11" x14ac:dyDescent="0.25">
      <c r="A66" s="7">
        <v>44409</v>
      </c>
      <c r="B66" s="38">
        <v>19810.090000000018</v>
      </c>
      <c r="C66" s="38">
        <v>10266.960000000003</v>
      </c>
      <c r="D66" s="38">
        <v>17890.630000000005</v>
      </c>
      <c r="E66" s="38">
        <f t="shared" si="10"/>
        <v>47967.680000000022</v>
      </c>
    </row>
    <row r="67" spans="1:11" x14ac:dyDescent="0.25">
      <c r="A67" s="6">
        <v>44440</v>
      </c>
      <c r="B67" s="28">
        <v>8965.9800000000087</v>
      </c>
      <c r="C67" s="28">
        <v>8261.4000000000033</v>
      </c>
      <c r="D67" s="28">
        <v>28662.710000000006</v>
      </c>
      <c r="E67" s="28">
        <f t="shared" si="10"/>
        <v>45890.090000000018</v>
      </c>
    </row>
    <row r="68" spans="1:11" x14ac:dyDescent="0.25">
      <c r="A68" s="7">
        <v>44470</v>
      </c>
      <c r="B68" s="38">
        <v>15418.830000000002</v>
      </c>
      <c r="C68" s="38">
        <v>5927.2099999999982</v>
      </c>
      <c r="D68" s="38">
        <v>34655.340000000004</v>
      </c>
      <c r="E68" s="38">
        <f t="shared" si="10"/>
        <v>56001.380000000005</v>
      </c>
      <c r="H68" s="75" t="s">
        <v>15</v>
      </c>
      <c r="I68" s="76"/>
      <c r="J68" s="76"/>
      <c r="K68" s="77"/>
    </row>
    <row r="69" spans="1:11" x14ac:dyDescent="0.25">
      <c r="A69" s="6">
        <v>44501</v>
      </c>
      <c r="B69" s="28">
        <v>24670.67000000002</v>
      </c>
      <c r="C69" s="28">
        <v>11138.000000000002</v>
      </c>
      <c r="D69" s="28">
        <v>37922.79</v>
      </c>
      <c r="E69" s="28">
        <f t="shared" si="10"/>
        <v>73731.460000000021</v>
      </c>
      <c r="H69" s="20" t="s">
        <v>2</v>
      </c>
      <c r="I69" s="21" t="s">
        <v>3</v>
      </c>
      <c r="J69" s="22" t="s">
        <v>4</v>
      </c>
      <c r="K69" s="48" t="s">
        <v>5</v>
      </c>
    </row>
    <row r="70" spans="1:11" x14ac:dyDescent="0.25">
      <c r="A70" s="7">
        <v>44531</v>
      </c>
      <c r="B70" s="38">
        <v>36683.349999999969</v>
      </c>
      <c r="C70" s="38">
        <v>9057.1500000000051</v>
      </c>
      <c r="D70" s="38">
        <v>32414.320000000003</v>
      </c>
      <c r="E70" s="38">
        <f t="shared" si="10"/>
        <v>78154.819999999978</v>
      </c>
      <c r="G70" s="17" t="s">
        <v>6</v>
      </c>
      <c r="H70" s="34">
        <f>B84-B83</f>
        <v>15161.350000000006</v>
      </c>
      <c r="I70" s="34">
        <f t="shared" ref="I70:K70" si="11">C84-C83</f>
        <v>45526.799999999945</v>
      </c>
      <c r="J70" s="34">
        <f t="shared" si="11"/>
        <v>-348.28000000000247</v>
      </c>
      <c r="K70" s="35">
        <f t="shared" si="11"/>
        <v>60339.869999999966</v>
      </c>
    </row>
    <row r="71" spans="1:11" x14ac:dyDescent="0.25">
      <c r="A71" s="6">
        <v>44562</v>
      </c>
      <c r="B71" s="28">
        <v>78046.170000000086</v>
      </c>
      <c r="C71" s="28">
        <v>24982.960000000014</v>
      </c>
      <c r="D71" s="28">
        <v>42193.470000000008</v>
      </c>
      <c r="E71" s="28">
        <f t="shared" si="10"/>
        <v>145222.60000000009</v>
      </c>
      <c r="G71" s="17" t="s">
        <v>7</v>
      </c>
      <c r="H71" s="36">
        <f>(B84-B83)/B83</f>
        <v>8.2118283237245668E-2</v>
      </c>
      <c r="I71" s="36">
        <f t="shared" ref="I71:K71" si="12">(C84-C83)/C83</f>
        <v>1.2072929544611974</v>
      </c>
      <c r="J71" s="36">
        <f t="shared" si="12"/>
        <v>-1.3864522737252104E-2</v>
      </c>
      <c r="K71" s="33">
        <f t="shared" si="12"/>
        <v>0.24383859676687256</v>
      </c>
    </row>
    <row r="72" spans="1:11" x14ac:dyDescent="0.25">
      <c r="A72" s="7">
        <v>44593</v>
      </c>
      <c r="B72" s="38">
        <v>125042.00000000004</v>
      </c>
      <c r="C72" s="38">
        <v>42629.09</v>
      </c>
      <c r="D72" s="38">
        <v>42629.09</v>
      </c>
      <c r="E72" s="38">
        <f t="shared" si="10"/>
        <v>210300.18000000002</v>
      </c>
      <c r="G72" s="17" t="s">
        <v>8</v>
      </c>
      <c r="H72" s="26">
        <f>B84-B72</f>
        <v>74747.539999999935</v>
      </c>
      <c r="I72" s="26">
        <f t="shared" ref="I72:K72" si="13">C84-C72</f>
        <v>40607.529999999941</v>
      </c>
      <c r="J72" s="26">
        <f t="shared" si="13"/>
        <v>-17857.139999999996</v>
      </c>
      <c r="K72" s="27">
        <f t="shared" si="13"/>
        <v>97497.929999999906</v>
      </c>
    </row>
    <row r="73" spans="1:11" x14ac:dyDescent="0.25">
      <c r="A73" s="6">
        <v>44621</v>
      </c>
      <c r="B73" s="28">
        <v>60071.500000000036</v>
      </c>
      <c r="C73" s="28">
        <v>41724.960000000014</v>
      </c>
      <c r="D73" s="28">
        <v>72398.929999999993</v>
      </c>
      <c r="E73" s="28">
        <f t="shared" si="10"/>
        <v>174195.39000000004</v>
      </c>
      <c r="G73" s="17" t="s">
        <v>9</v>
      </c>
      <c r="H73" s="18">
        <f>(B84-B72)/B72</f>
        <v>0.59777946609938992</v>
      </c>
      <c r="I73" s="18">
        <f t="shared" ref="I73:K73" si="14">(C84-C72)/C72</f>
        <v>0.95257792272835151</v>
      </c>
      <c r="J73" s="18">
        <f t="shared" si="14"/>
        <v>-0.41889564145047425</v>
      </c>
      <c r="K73" s="19">
        <f t="shared" si="14"/>
        <v>0.46361315525264835</v>
      </c>
    </row>
    <row r="74" spans="1:11" x14ac:dyDescent="0.25">
      <c r="A74" s="7">
        <v>44652</v>
      </c>
      <c r="B74" s="38">
        <v>70251.069999999963</v>
      </c>
      <c r="C74" s="38">
        <v>39120.180000000008</v>
      </c>
      <c r="D74" s="38">
        <v>92989.569999999992</v>
      </c>
      <c r="E74" s="38">
        <f t="shared" si="10"/>
        <v>202360.81999999995</v>
      </c>
    </row>
    <row r="75" spans="1:11" x14ac:dyDescent="0.25">
      <c r="A75" s="6">
        <v>44682</v>
      </c>
      <c r="B75" s="28">
        <v>55170.349999999962</v>
      </c>
      <c r="C75" s="28">
        <v>47018.909999999989</v>
      </c>
      <c r="D75" s="28">
        <v>95826.63</v>
      </c>
      <c r="E75" s="28">
        <f t="shared" si="10"/>
        <v>198015.88999999996</v>
      </c>
    </row>
    <row r="76" spans="1:11" x14ac:dyDescent="0.25">
      <c r="A76" s="7">
        <v>44713</v>
      </c>
      <c r="B76" s="38">
        <v>37967.19999999999</v>
      </c>
      <c r="C76" s="38">
        <v>22121.749999999985</v>
      </c>
      <c r="D76" s="38">
        <v>110569.14999999995</v>
      </c>
      <c r="E76" s="38">
        <f t="shared" si="10"/>
        <v>170658.09999999992</v>
      </c>
    </row>
    <row r="77" spans="1:11" x14ac:dyDescent="0.25">
      <c r="A77" s="6">
        <v>44743</v>
      </c>
      <c r="B77" s="28">
        <v>27257.829999999994</v>
      </c>
      <c r="C77" s="28">
        <v>26593.24</v>
      </c>
      <c r="D77" s="28">
        <v>105172.44000000005</v>
      </c>
      <c r="E77" s="28">
        <f t="shared" si="10"/>
        <v>159023.51000000004</v>
      </c>
    </row>
    <row r="78" spans="1:11" x14ac:dyDescent="0.25">
      <c r="A78" s="7">
        <v>44774</v>
      </c>
      <c r="B78" s="38">
        <v>11520.910000000014</v>
      </c>
      <c r="C78" s="38">
        <v>26567.749999999996</v>
      </c>
      <c r="D78" s="38">
        <v>86990.220000000059</v>
      </c>
      <c r="E78" s="38">
        <f t="shared" si="10"/>
        <v>125078.88000000006</v>
      </c>
    </row>
    <row r="79" spans="1:11" x14ac:dyDescent="0.25">
      <c r="A79" s="39">
        <v>44805</v>
      </c>
      <c r="B79" s="40">
        <v>18097.000000000018</v>
      </c>
      <c r="C79" s="40">
        <v>11662.700000000003</v>
      </c>
      <c r="D79" s="40">
        <v>74818.320000000007</v>
      </c>
      <c r="E79" s="40">
        <f t="shared" si="10"/>
        <v>104578.02000000002</v>
      </c>
    </row>
    <row r="80" spans="1:11" x14ac:dyDescent="0.25">
      <c r="A80" s="55">
        <v>44835</v>
      </c>
      <c r="B80" s="56">
        <v>51332.329999999878</v>
      </c>
      <c r="C80" s="56">
        <v>11108.930000000006</v>
      </c>
      <c r="D80" s="56">
        <v>26238.240000000009</v>
      </c>
      <c r="E80" s="56">
        <f t="shared" ref="E80" si="15">SUM(B80:D80)</f>
        <v>88679.499999999898</v>
      </c>
    </row>
    <row r="81" spans="1:5" x14ac:dyDescent="0.25">
      <c r="A81" s="58">
        <v>44866</v>
      </c>
      <c r="B81" s="66">
        <v>12729.940000000008</v>
      </c>
      <c r="C81" s="66">
        <v>14681.600000000004</v>
      </c>
      <c r="D81" s="66">
        <v>18947.360000000004</v>
      </c>
      <c r="E81" s="66">
        <f t="shared" ref="E81" si="16">SUM(B81:D81)</f>
        <v>46358.900000000016</v>
      </c>
    </row>
    <row r="82" spans="1:5" x14ac:dyDescent="0.25">
      <c r="A82" s="55">
        <v>44896</v>
      </c>
      <c r="B82" s="56">
        <v>58911.519999999997</v>
      </c>
      <c r="C82" s="56">
        <v>14950.010000000004</v>
      </c>
      <c r="D82" s="56">
        <v>37875.770000000004</v>
      </c>
      <c r="E82" s="56">
        <f t="shared" ref="E82" si="17">SUM(B82:D82)</f>
        <v>111737.3</v>
      </c>
    </row>
    <row r="83" spans="1:5" x14ac:dyDescent="0.25">
      <c r="A83" s="90">
        <v>44927</v>
      </c>
      <c r="B83" s="91">
        <v>184628.18999999997</v>
      </c>
      <c r="C83" s="91">
        <v>37709.819999999992</v>
      </c>
      <c r="D83" s="91">
        <v>25120.230000000003</v>
      </c>
      <c r="E83" s="91">
        <f t="shared" ref="E83" si="18">SUM(B83:D83)</f>
        <v>247458.23999999996</v>
      </c>
    </row>
    <row r="84" spans="1:5" x14ac:dyDescent="0.25">
      <c r="A84" s="92">
        <v>44958</v>
      </c>
      <c r="B84" s="93">
        <v>199789.53999999998</v>
      </c>
      <c r="C84" s="93">
        <v>83236.619999999937</v>
      </c>
      <c r="D84" s="93">
        <v>24771.95</v>
      </c>
      <c r="E84" s="93">
        <f t="shared" ref="E84" si="19">SUM(B84:D84)</f>
        <v>307798.10999999993</v>
      </c>
    </row>
    <row r="86" spans="1:5" x14ac:dyDescent="0.25">
      <c r="A86" s="75" t="s">
        <v>12</v>
      </c>
      <c r="B86" s="77"/>
    </row>
    <row r="87" spans="1:5" x14ac:dyDescent="0.25">
      <c r="A87" s="29" t="s">
        <v>0</v>
      </c>
      <c r="B87" s="29" t="s">
        <v>13</v>
      </c>
    </row>
    <row r="88" spans="1:5" x14ac:dyDescent="0.25">
      <c r="A88" s="6">
        <v>43831</v>
      </c>
      <c r="B88" s="28">
        <f>E47/E6</f>
        <v>147.06163591635919</v>
      </c>
    </row>
    <row r="89" spans="1:5" x14ac:dyDescent="0.25">
      <c r="A89" s="7">
        <v>43862</v>
      </c>
      <c r="B89" s="38">
        <f>E48/E7</f>
        <v>211.5303695652174</v>
      </c>
    </row>
    <row r="90" spans="1:5" x14ac:dyDescent="0.25">
      <c r="A90" s="6">
        <v>43891</v>
      </c>
      <c r="B90" s="28">
        <f>E49/E8</f>
        <v>220.73871134020621</v>
      </c>
    </row>
    <row r="91" spans="1:5" x14ac:dyDescent="0.25">
      <c r="A91" s="7">
        <v>43922</v>
      </c>
      <c r="B91" s="38">
        <f>E50/E9</f>
        <v>258.0663383637808</v>
      </c>
    </row>
    <row r="92" spans="1:5" x14ac:dyDescent="0.25">
      <c r="A92" s="6">
        <v>43952</v>
      </c>
      <c r="B92" s="28">
        <f>E51/E10</f>
        <v>227.86152006831765</v>
      </c>
    </row>
    <row r="93" spans="1:5" x14ac:dyDescent="0.25">
      <c r="A93" s="7">
        <v>43983</v>
      </c>
      <c r="B93" s="38">
        <f>E52/E11</f>
        <v>165.51305054151624</v>
      </c>
    </row>
    <row r="94" spans="1:5" x14ac:dyDescent="0.25">
      <c r="A94" s="6">
        <v>44013</v>
      </c>
      <c r="B94" s="28">
        <f>E53/E12</f>
        <v>152.45113718411554</v>
      </c>
    </row>
    <row r="95" spans="1:5" x14ac:dyDescent="0.25">
      <c r="A95" s="7">
        <v>44044</v>
      </c>
      <c r="B95" s="38">
        <f>E54/E13</f>
        <v>126.63893829401087</v>
      </c>
    </row>
    <row r="96" spans="1:5" x14ac:dyDescent="0.25">
      <c r="A96" s="6">
        <v>44075</v>
      </c>
      <c r="B96" s="28">
        <f>E55/E14</f>
        <v>117.20834999999998</v>
      </c>
    </row>
    <row r="97" spans="1:8" x14ac:dyDescent="0.25">
      <c r="A97" s="7">
        <v>44105</v>
      </c>
      <c r="B97" s="38">
        <f>E56/E15</f>
        <v>113.69584851390219</v>
      </c>
    </row>
    <row r="98" spans="1:8" x14ac:dyDescent="0.25">
      <c r="A98" s="6">
        <v>44136</v>
      </c>
      <c r="B98" s="28">
        <f>E57/E16</f>
        <v>103.18385869565218</v>
      </c>
    </row>
    <row r="99" spans="1:8" x14ac:dyDescent="0.25">
      <c r="A99" s="7">
        <v>44166</v>
      </c>
      <c r="B99" s="38">
        <f>E58/E17</f>
        <v>142.55761646803899</v>
      </c>
    </row>
    <row r="100" spans="1:8" x14ac:dyDescent="0.25">
      <c r="A100" s="6">
        <v>44197</v>
      </c>
      <c r="B100" s="28">
        <f>E59/E18</f>
        <v>255.85649546827796</v>
      </c>
    </row>
    <row r="101" spans="1:8" x14ac:dyDescent="0.25">
      <c r="A101" s="7">
        <v>44228</v>
      </c>
      <c r="B101" s="38">
        <f>E60/E19</f>
        <v>302.37692929292933</v>
      </c>
    </row>
    <row r="102" spans="1:8" x14ac:dyDescent="0.25">
      <c r="A102" s="6">
        <v>44256</v>
      </c>
      <c r="B102" s="28">
        <f>E61/E20</f>
        <v>240.84751898734174</v>
      </c>
    </row>
    <row r="103" spans="1:8" x14ac:dyDescent="0.25">
      <c r="A103" s="7">
        <v>44287</v>
      </c>
      <c r="B103" s="38">
        <f>E62/E21</f>
        <v>243.2679268292683</v>
      </c>
    </row>
    <row r="104" spans="1:8" x14ac:dyDescent="0.25">
      <c r="A104" s="6">
        <v>44317</v>
      </c>
      <c r="B104" s="28">
        <f>E63/E22</f>
        <v>208.96679292929289</v>
      </c>
    </row>
    <row r="105" spans="1:8" x14ac:dyDescent="0.25">
      <c r="A105" s="7">
        <v>44348</v>
      </c>
      <c r="B105" s="38">
        <f>E64/E23</f>
        <v>166.05793201133145</v>
      </c>
    </row>
    <row r="106" spans="1:8" x14ac:dyDescent="0.25">
      <c r="A106" s="6">
        <v>44378</v>
      </c>
      <c r="B106" s="28">
        <f>E65/E24</f>
        <v>129.12413978494621</v>
      </c>
    </row>
    <row r="107" spans="1:8" x14ac:dyDescent="0.25">
      <c r="A107" s="7">
        <v>44409</v>
      </c>
      <c r="B107" s="38">
        <f>E66/E25</f>
        <v>123.62804123711346</v>
      </c>
    </row>
    <row r="108" spans="1:8" x14ac:dyDescent="0.25">
      <c r="A108" s="6">
        <v>44440</v>
      </c>
      <c r="B108" s="28">
        <f>E67/E26</f>
        <v>117.36595907928394</v>
      </c>
      <c r="H108" s="20" t="s">
        <v>13</v>
      </c>
    </row>
    <row r="109" spans="1:8" x14ac:dyDescent="0.25">
      <c r="A109" s="7">
        <v>44470</v>
      </c>
      <c r="B109" s="38">
        <f>E68/E27</f>
        <v>129.63282407407408</v>
      </c>
      <c r="G109" s="17" t="s">
        <v>6</v>
      </c>
      <c r="H109" s="30">
        <f>B125-B124</f>
        <v>67.243789421640543</v>
      </c>
    </row>
    <row r="110" spans="1:8" x14ac:dyDescent="0.25">
      <c r="A110" s="6">
        <v>44501</v>
      </c>
      <c r="B110" s="28">
        <f>E69/E28</f>
        <v>167.57150000000004</v>
      </c>
      <c r="G110" s="17" t="s">
        <v>7</v>
      </c>
      <c r="H110" s="25">
        <f>(B125-B124)/B124</f>
        <v>0.16195580513018185</v>
      </c>
    </row>
    <row r="111" spans="1:8" x14ac:dyDescent="0.25">
      <c r="A111" s="7">
        <v>44531</v>
      </c>
      <c r="B111" s="38">
        <f>E70/E29</f>
        <v>195.38704999999993</v>
      </c>
      <c r="G111" s="17" t="s">
        <v>8</v>
      </c>
      <c r="H111" s="31">
        <f>B125-B113</f>
        <v>150.21440617153706</v>
      </c>
    </row>
    <row r="112" spans="1:8" x14ac:dyDescent="0.25">
      <c r="A112" s="6">
        <v>44562</v>
      </c>
      <c r="B112" s="28">
        <f>E71/E30</f>
        <v>275.04280303030322</v>
      </c>
      <c r="G112" s="17" t="s">
        <v>9</v>
      </c>
      <c r="H112" s="19">
        <f>(B125-B113)/B113</f>
        <v>0.45214283271932026</v>
      </c>
    </row>
    <row r="113" spans="1:2" x14ac:dyDescent="0.25">
      <c r="A113" s="7">
        <v>44593</v>
      </c>
      <c r="B113" s="38">
        <f>E72/E31</f>
        <v>332.2277725118484</v>
      </c>
    </row>
    <row r="114" spans="1:2" x14ac:dyDescent="0.25">
      <c r="A114" s="6">
        <v>44621</v>
      </c>
      <c r="B114" s="28">
        <f>E73/E32</f>
        <v>361.40122406639011</v>
      </c>
    </row>
    <row r="115" spans="1:2" x14ac:dyDescent="0.25">
      <c r="A115" s="7">
        <v>44652</v>
      </c>
      <c r="B115" s="38">
        <f>E74/E33</f>
        <v>376.13535315985121</v>
      </c>
    </row>
    <row r="116" spans="1:2" x14ac:dyDescent="0.25">
      <c r="A116" s="6">
        <v>44682</v>
      </c>
      <c r="B116" s="28">
        <f>E75/E34</f>
        <v>333.36008417508413</v>
      </c>
    </row>
    <row r="117" spans="1:2" x14ac:dyDescent="0.25">
      <c r="A117" s="7">
        <v>44713</v>
      </c>
      <c r="B117" s="38">
        <f>E76/E35</f>
        <v>344.76383838383822</v>
      </c>
    </row>
    <row r="118" spans="1:2" x14ac:dyDescent="0.25">
      <c r="A118" s="6">
        <v>44743</v>
      </c>
      <c r="B118" s="28">
        <f>E77/E36</f>
        <v>297.2402056074767</v>
      </c>
    </row>
    <row r="119" spans="1:2" x14ac:dyDescent="0.25">
      <c r="A119" s="7">
        <v>44774</v>
      </c>
      <c r="B119" s="38">
        <f>E78/E37</f>
        <v>252.17516129032271</v>
      </c>
    </row>
    <row r="120" spans="1:2" x14ac:dyDescent="0.25">
      <c r="A120" s="39">
        <v>44805</v>
      </c>
      <c r="B120" s="40">
        <f>E79/E38</f>
        <v>200.34103448275866</v>
      </c>
    </row>
    <row r="121" spans="1:2" x14ac:dyDescent="0.25">
      <c r="A121" s="55">
        <v>44835</v>
      </c>
      <c r="B121" s="56">
        <f>E80/E39</f>
        <v>165.13873370577261</v>
      </c>
    </row>
    <row r="122" spans="1:2" x14ac:dyDescent="0.25">
      <c r="A122" s="69">
        <v>44866</v>
      </c>
      <c r="B122" s="71">
        <f>E81/E40</f>
        <v>134.37362318840584</v>
      </c>
    </row>
    <row r="123" spans="1:2" x14ac:dyDescent="0.25">
      <c r="A123" s="88">
        <v>44896</v>
      </c>
      <c r="B123" s="89">
        <f>E82/E41</f>
        <v>287.98273195876288</v>
      </c>
    </row>
    <row r="124" spans="1:2" x14ac:dyDescent="0.25">
      <c r="A124" s="90">
        <v>44927</v>
      </c>
      <c r="B124" s="91">
        <f>E83/E42</f>
        <v>415.19838926174492</v>
      </c>
    </row>
    <row r="125" spans="1:2" x14ac:dyDescent="0.25">
      <c r="A125" s="92">
        <v>44958</v>
      </c>
      <c r="B125" s="93">
        <f>E84/E43</f>
        <v>482.44217868338546</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B87E-0897-40AD-9A4D-877AAED7FD8E}">
  <dimension ref="A1:T125"/>
  <sheetViews>
    <sheetView topLeftCell="A18"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22</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35327</v>
      </c>
      <c r="C6" s="8">
        <v>8203</v>
      </c>
      <c r="D6" s="8">
        <v>5386</v>
      </c>
      <c r="E6" s="8">
        <f>SUM(B6:D6)</f>
        <v>48916</v>
      </c>
      <c r="G6" s="12"/>
      <c r="T6" s="13"/>
    </row>
    <row r="7" spans="1:20" x14ac:dyDescent="0.25">
      <c r="A7" s="7">
        <v>43862</v>
      </c>
      <c r="B7" s="37">
        <v>54673</v>
      </c>
      <c r="C7" s="37">
        <v>10216</v>
      </c>
      <c r="D7" s="37">
        <v>4122</v>
      </c>
      <c r="E7" s="37">
        <f t="shared" ref="E7:E38" si="0">SUM(B7:D7)</f>
        <v>69011</v>
      </c>
      <c r="G7" s="12"/>
      <c r="T7" s="13"/>
    </row>
    <row r="8" spans="1:20" x14ac:dyDescent="0.25">
      <c r="A8" s="6">
        <v>43891</v>
      </c>
      <c r="B8" s="8">
        <v>52089</v>
      </c>
      <c r="C8" s="8">
        <v>22559</v>
      </c>
      <c r="D8" s="8">
        <v>5533</v>
      </c>
      <c r="E8" s="8">
        <f t="shared" si="0"/>
        <v>80181</v>
      </c>
      <c r="G8" s="12"/>
      <c r="T8" s="13"/>
    </row>
    <row r="9" spans="1:20" x14ac:dyDescent="0.25">
      <c r="A9" s="7">
        <v>43922</v>
      </c>
      <c r="B9" s="37">
        <v>49641</v>
      </c>
      <c r="C9" s="37">
        <v>26524</v>
      </c>
      <c r="D9" s="37">
        <v>12139</v>
      </c>
      <c r="E9" s="37">
        <f t="shared" si="0"/>
        <v>88304</v>
      </c>
      <c r="G9" s="12"/>
      <c r="T9" s="13"/>
    </row>
    <row r="10" spans="1:20" x14ac:dyDescent="0.25">
      <c r="A10" s="6">
        <v>43952</v>
      </c>
      <c r="B10" s="8">
        <v>44049</v>
      </c>
      <c r="C10" s="8">
        <v>31837</v>
      </c>
      <c r="D10" s="8">
        <v>20890</v>
      </c>
      <c r="E10" s="8">
        <f t="shared" si="0"/>
        <v>96776</v>
      </c>
      <c r="G10" s="12"/>
      <c r="T10" s="13"/>
    </row>
    <row r="11" spans="1:20" x14ac:dyDescent="0.25">
      <c r="A11" s="7">
        <v>43983</v>
      </c>
      <c r="B11" s="37">
        <v>28915</v>
      </c>
      <c r="C11" s="37">
        <v>24795</v>
      </c>
      <c r="D11" s="37">
        <v>28618</v>
      </c>
      <c r="E11" s="37">
        <f t="shared" si="0"/>
        <v>82328</v>
      </c>
      <c r="G11" s="12"/>
      <c r="T11" s="13"/>
    </row>
    <row r="12" spans="1:20" x14ac:dyDescent="0.25">
      <c r="A12" s="6">
        <v>44013</v>
      </c>
      <c r="B12" s="8">
        <v>23991</v>
      </c>
      <c r="C12" s="8">
        <v>16324</v>
      </c>
      <c r="D12" s="8">
        <v>28828</v>
      </c>
      <c r="E12" s="8">
        <f t="shared" si="0"/>
        <v>69143</v>
      </c>
      <c r="G12" s="12"/>
      <c r="T12" s="13"/>
    </row>
    <row r="13" spans="1:20" x14ac:dyDescent="0.25">
      <c r="A13" s="7">
        <v>44044</v>
      </c>
      <c r="B13" s="37">
        <v>24563</v>
      </c>
      <c r="C13" s="37">
        <v>9604</v>
      </c>
      <c r="D13" s="37">
        <v>26571</v>
      </c>
      <c r="E13" s="37">
        <f t="shared" si="0"/>
        <v>60738</v>
      </c>
      <c r="G13" s="12"/>
      <c r="T13" s="13"/>
    </row>
    <row r="14" spans="1:20" x14ac:dyDescent="0.25">
      <c r="A14" s="6">
        <v>44075</v>
      </c>
      <c r="B14" s="8">
        <v>21271</v>
      </c>
      <c r="C14" s="8">
        <v>9127</v>
      </c>
      <c r="D14" s="8">
        <v>23592</v>
      </c>
      <c r="E14" s="8">
        <f t="shared" si="0"/>
        <v>53990</v>
      </c>
      <c r="G14" s="12"/>
      <c r="T14" s="13"/>
    </row>
    <row r="15" spans="1:20" x14ac:dyDescent="0.25">
      <c r="A15" s="7">
        <v>44105</v>
      </c>
      <c r="B15" s="37">
        <v>22024</v>
      </c>
      <c r="C15" s="37">
        <v>8731</v>
      </c>
      <c r="D15" s="37">
        <v>23660</v>
      </c>
      <c r="E15" s="37">
        <f t="shared" si="0"/>
        <v>54415</v>
      </c>
      <c r="G15" s="12"/>
      <c r="T15" s="13"/>
    </row>
    <row r="16" spans="1:20" x14ac:dyDescent="0.25">
      <c r="A16" s="6">
        <v>44136</v>
      </c>
      <c r="B16" s="8">
        <v>22467</v>
      </c>
      <c r="C16" s="8">
        <v>8083</v>
      </c>
      <c r="D16" s="8">
        <v>22890</v>
      </c>
      <c r="E16" s="8">
        <f t="shared" si="0"/>
        <v>53440</v>
      </c>
      <c r="G16" s="12"/>
      <c r="T16" s="13"/>
    </row>
    <row r="17" spans="1:20" x14ac:dyDescent="0.25">
      <c r="A17" s="7">
        <v>44166</v>
      </c>
      <c r="B17" s="37">
        <v>23419</v>
      </c>
      <c r="C17" s="37">
        <v>7412</v>
      </c>
      <c r="D17" s="37">
        <v>22087</v>
      </c>
      <c r="E17" s="37">
        <f t="shared" si="0"/>
        <v>52918</v>
      </c>
      <c r="G17" s="12"/>
      <c r="T17" s="13"/>
    </row>
    <row r="18" spans="1:20" x14ac:dyDescent="0.25">
      <c r="A18" s="6">
        <v>44197</v>
      </c>
      <c r="B18" s="8">
        <v>32717</v>
      </c>
      <c r="C18" s="8">
        <v>8439</v>
      </c>
      <c r="D18" s="8">
        <v>20447</v>
      </c>
      <c r="E18" s="8">
        <f t="shared" si="0"/>
        <v>61603</v>
      </c>
      <c r="G18" s="12"/>
      <c r="T18" s="13"/>
    </row>
    <row r="19" spans="1:20" x14ac:dyDescent="0.25">
      <c r="A19" s="7">
        <v>44228</v>
      </c>
      <c r="B19" s="37">
        <v>48755</v>
      </c>
      <c r="C19" s="37">
        <v>10460</v>
      </c>
      <c r="D19" s="37">
        <v>20016</v>
      </c>
      <c r="E19" s="37">
        <f t="shared" si="0"/>
        <v>79231</v>
      </c>
      <c r="G19" s="12"/>
      <c r="T19" s="13"/>
    </row>
    <row r="20" spans="1:20" x14ac:dyDescent="0.25">
      <c r="A20" s="6">
        <v>44256</v>
      </c>
      <c r="B20" s="8">
        <v>41848</v>
      </c>
      <c r="C20" s="8">
        <v>19330</v>
      </c>
      <c r="D20" s="8">
        <v>20614</v>
      </c>
      <c r="E20" s="8">
        <f t="shared" si="0"/>
        <v>81792</v>
      </c>
      <c r="G20" s="12"/>
      <c r="T20" s="13"/>
    </row>
    <row r="21" spans="1:20" x14ac:dyDescent="0.25">
      <c r="A21" s="7">
        <v>44287</v>
      </c>
      <c r="B21" s="37">
        <v>47731</v>
      </c>
      <c r="C21" s="37">
        <v>20398</v>
      </c>
      <c r="D21" s="37">
        <v>23111</v>
      </c>
      <c r="E21" s="37">
        <f t="shared" si="0"/>
        <v>91240</v>
      </c>
      <c r="G21" s="14"/>
      <c r="H21" s="15"/>
      <c r="I21" s="15"/>
      <c r="J21" s="15"/>
      <c r="K21" s="15"/>
      <c r="L21" s="15"/>
      <c r="M21" s="15"/>
      <c r="N21" s="15"/>
      <c r="O21" s="15"/>
      <c r="P21" s="15"/>
      <c r="Q21" s="15"/>
      <c r="R21" s="15"/>
      <c r="S21" s="15"/>
      <c r="T21" s="16"/>
    </row>
    <row r="22" spans="1:20" x14ac:dyDescent="0.25">
      <c r="A22" s="6">
        <v>44317</v>
      </c>
      <c r="B22" s="8">
        <v>42334</v>
      </c>
      <c r="C22" s="8">
        <v>29846</v>
      </c>
      <c r="D22" s="8">
        <v>26833</v>
      </c>
      <c r="E22" s="8">
        <f t="shared" si="0"/>
        <v>99013</v>
      </c>
    </row>
    <row r="23" spans="1:20" x14ac:dyDescent="0.25">
      <c r="A23" s="7">
        <v>44348</v>
      </c>
      <c r="B23" s="37">
        <v>29791</v>
      </c>
      <c r="C23" s="37">
        <v>25058</v>
      </c>
      <c r="D23" s="37">
        <v>33104</v>
      </c>
      <c r="E23" s="37">
        <f t="shared" si="0"/>
        <v>87953</v>
      </c>
    </row>
    <row r="24" spans="1:20" x14ac:dyDescent="0.25">
      <c r="A24" s="6">
        <v>44378</v>
      </c>
      <c r="B24" s="8">
        <v>31536</v>
      </c>
      <c r="C24" s="8">
        <v>17464</v>
      </c>
      <c r="D24" s="8">
        <v>33120</v>
      </c>
      <c r="E24" s="8">
        <f t="shared" si="0"/>
        <v>82120</v>
      </c>
    </row>
    <row r="25" spans="1:20" x14ac:dyDescent="0.25">
      <c r="A25" s="7">
        <v>44409</v>
      </c>
      <c r="B25" s="37">
        <v>23046</v>
      </c>
      <c r="C25" s="37">
        <v>13063</v>
      </c>
      <c r="D25" s="37">
        <v>25790</v>
      </c>
      <c r="E25" s="37">
        <f t="shared" si="0"/>
        <v>61899</v>
      </c>
    </row>
    <row r="26" spans="1:20" x14ac:dyDescent="0.25">
      <c r="A26" s="6">
        <v>44440</v>
      </c>
      <c r="B26" s="8">
        <v>24407</v>
      </c>
      <c r="C26" s="8">
        <v>9068</v>
      </c>
      <c r="D26" s="8">
        <v>22297</v>
      </c>
      <c r="E26" s="8">
        <f t="shared" si="0"/>
        <v>55772</v>
      </c>
    </row>
    <row r="27" spans="1:20" x14ac:dyDescent="0.25">
      <c r="A27" s="7">
        <v>44470</v>
      </c>
      <c r="B27" s="37">
        <v>23275</v>
      </c>
      <c r="C27" s="37">
        <v>10471</v>
      </c>
      <c r="D27" s="37">
        <v>19077</v>
      </c>
      <c r="E27" s="37">
        <f t="shared" si="0"/>
        <v>52823</v>
      </c>
      <c r="H27" s="75" t="s">
        <v>1</v>
      </c>
      <c r="I27" s="76"/>
      <c r="J27" s="76"/>
      <c r="K27" s="77"/>
    </row>
    <row r="28" spans="1:20" x14ac:dyDescent="0.25">
      <c r="A28" s="6">
        <v>44501</v>
      </c>
      <c r="B28" s="8">
        <v>22243</v>
      </c>
      <c r="C28" s="8">
        <v>9154</v>
      </c>
      <c r="D28" s="8">
        <v>17844</v>
      </c>
      <c r="E28" s="8">
        <f t="shared" si="0"/>
        <v>49241</v>
      </c>
      <c r="H28" s="45" t="s">
        <v>2</v>
      </c>
      <c r="I28" s="46" t="s">
        <v>3</v>
      </c>
      <c r="J28" s="47" t="s">
        <v>4</v>
      </c>
      <c r="K28" s="48" t="s">
        <v>5</v>
      </c>
      <c r="Q28" s="24"/>
    </row>
    <row r="29" spans="1:20" x14ac:dyDescent="0.25">
      <c r="A29" s="7">
        <v>44531</v>
      </c>
      <c r="B29" s="37">
        <v>27686</v>
      </c>
      <c r="C29" s="37">
        <v>10061</v>
      </c>
      <c r="D29" s="37">
        <v>16222</v>
      </c>
      <c r="E29" s="37">
        <f t="shared" si="0"/>
        <v>53969</v>
      </c>
      <c r="G29" s="17" t="s">
        <v>6</v>
      </c>
      <c r="H29" s="34">
        <f>B43-B42</f>
        <v>7870</v>
      </c>
      <c r="I29" s="34">
        <f t="shared" ref="I29:K29" si="1">C43-C42</f>
        <v>6866</v>
      </c>
      <c r="J29" s="34">
        <f t="shared" si="1"/>
        <v>-1271</v>
      </c>
      <c r="K29" s="35">
        <f t="shared" si="1"/>
        <v>13465</v>
      </c>
      <c r="Q29" s="24"/>
    </row>
    <row r="30" spans="1:20" x14ac:dyDescent="0.25">
      <c r="A30" s="6">
        <v>44562</v>
      </c>
      <c r="B30" s="8">
        <v>40260</v>
      </c>
      <c r="C30" s="8">
        <v>10072</v>
      </c>
      <c r="D30" s="8">
        <v>13121</v>
      </c>
      <c r="E30" s="8">
        <f t="shared" si="0"/>
        <v>63453</v>
      </c>
      <c r="G30" s="17" t="s">
        <v>7</v>
      </c>
      <c r="H30" s="49">
        <f>(B43-B42)/B42</f>
        <v>0.19863203856540723</v>
      </c>
      <c r="I30" s="49">
        <f t="shared" ref="I30:K30" si="2">(C43-C42)/C42</f>
        <v>0.67175423148419922</v>
      </c>
      <c r="J30" s="49">
        <f t="shared" si="2"/>
        <v>-7.7561481662293277E-2</v>
      </c>
      <c r="K30" s="25">
        <f t="shared" si="2"/>
        <v>0.20330972836672756</v>
      </c>
    </row>
    <row r="31" spans="1:20" x14ac:dyDescent="0.25">
      <c r="A31" s="7">
        <v>44593</v>
      </c>
      <c r="B31" s="37">
        <v>54492</v>
      </c>
      <c r="C31" s="37">
        <v>15960</v>
      </c>
      <c r="D31" s="37">
        <v>9761</v>
      </c>
      <c r="E31" s="37">
        <f t="shared" si="0"/>
        <v>80213</v>
      </c>
      <c r="G31" s="17" t="s">
        <v>8</v>
      </c>
      <c r="H31" s="50">
        <f>B43-B31</f>
        <v>-7001</v>
      </c>
      <c r="I31" s="50">
        <f t="shared" ref="I31:K31" si="3">C43-C31</f>
        <v>1127</v>
      </c>
      <c r="J31" s="50">
        <f t="shared" si="3"/>
        <v>5355</v>
      </c>
      <c r="K31" s="51">
        <f t="shared" si="3"/>
        <v>-519</v>
      </c>
    </row>
    <row r="32" spans="1:20" x14ac:dyDescent="0.25">
      <c r="A32" s="6">
        <v>44621</v>
      </c>
      <c r="B32" s="8">
        <v>54897</v>
      </c>
      <c r="C32" s="8">
        <v>22557</v>
      </c>
      <c r="D32" s="8">
        <v>11547</v>
      </c>
      <c r="E32" s="8">
        <f t="shared" si="0"/>
        <v>89001</v>
      </c>
      <c r="G32" s="17" t="s">
        <v>9</v>
      </c>
      <c r="H32" s="52">
        <f>(B43-B31)/B31</f>
        <v>-0.12847757468986273</v>
      </c>
      <c r="I32" s="52">
        <f t="shared" ref="I32:K32" si="4">(C43-C31)/C31</f>
        <v>7.0614035087719296E-2</v>
      </c>
      <c r="J32" s="52">
        <f t="shared" si="4"/>
        <v>0.54861182255916408</v>
      </c>
      <c r="K32" s="53">
        <f t="shared" si="4"/>
        <v>-6.4702728984079886E-3</v>
      </c>
    </row>
    <row r="33" spans="1:20" x14ac:dyDescent="0.25">
      <c r="A33" s="7">
        <v>44652</v>
      </c>
      <c r="B33" s="37">
        <v>47932</v>
      </c>
      <c r="C33" s="37">
        <v>29563</v>
      </c>
      <c r="D33" s="37">
        <v>15157</v>
      </c>
      <c r="E33" s="37">
        <f t="shared" si="0"/>
        <v>92652</v>
      </c>
    </row>
    <row r="34" spans="1:20" x14ac:dyDescent="0.25">
      <c r="A34" s="6">
        <v>44682</v>
      </c>
      <c r="B34" s="8">
        <v>47369</v>
      </c>
      <c r="C34" s="8">
        <v>27245</v>
      </c>
      <c r="D34" s="8">
        <v>18440</v>
      </c>
      <c r="E34" s="8">
        <f t="shared" si="0"/>
        <v>93054</v>
      </c>
    </row>
    <row r="35" spans="1:20" x14ac:dyDescent="0.25">
      <c r="A35" s="7">
        <v>44713</v>
      </c>
      <c r="B35" s="37">
        <v>43895</v>
      </c>
      <c r="C35" s="37">
        <v>25986</v>
      </c>
      <c r="D35" s="37">
        <v>18119</v>
      </c>
      <c r="E35" s="37">
        <f t="shared" si="0"/>
        <v>88000</v>
      </c>
    </row>
    <row r="36" spans="1:20" x14ac:dyDescent="0.25">
      <c r="A36" s="6">
        <v>44743</v>
      </c>
      <c r="B36" s="8">
        <v>38666</v>
      </c>
      <c r="C36" s="8">
        <v>25249</v>
      </c>
      <c r="D36" s="8">
        <v>23223</v>
      </c>
      <c r="E36" s="8">
        <f t="shared" si="0"/>
        <v>87138</v>
      </c>
    </row>
    <row r="37" spans="1:20" x14ac:dyDescent="0.25">
      <c r="A37" s="7">
        <v>44774</v>
      </c>
      <c r="B37" s="37">
        <v>25790</v>
      </c>
      <c r="C37" s="37">
        <v>16665</v>
      </c>
      <c r="D37" s="37">
        <v>27728</v>
      </c>
      <c r="E37" s="37">
        <f t="shared" si="0"/>
        <v>70183</v>
      </c>
    </row>
    <row r="38" spans="1:20" x14ac:dyDescent="0.25">
      <c r="A38" s="42">
        <v>44805</v>
      </c>
      <c r="B38" s="43">
        <v>22952</v>
      </c>
      <c r="C38" s="43">
        <v>10222</v>
      </c>
      <c r="D38" s="43">
        <v>28235</v>
      </c>
      <c r="E38" s="43">
        <f t="shared" si="0"/>
        <v>61409</v>
      </c>
    </row>
    <row r="39" spans="1:20" x14ac:dyDescent="0.25">
      <c r="A39" s="64">
        <v>44835</v>
      </c>
      <c r="B39" s="54">
        <v>21069</v>
      </c>
      <c r="C39" s="54">
        <v>8958</v>
      </c>
      <c r="D39" s="54">
        <v>26490</v>
      </c>
      <c r="E39" s="54">
        <f t="shared" ref="E39" si="5">SUM(B39:D39)</f>
        <v>56517</v>
      </c>
    </row>
    <row r="40" spans="1:20" x14ac:dyDescent="0.25">
      <c r="A40" s="69">
        <v>44866</v>
      </c>
      <c r="B40" s="70">
        <v>23531</v>
      </c>
      <c r="C40" s="70">
        <v>8256</v>
      </c>
      <c r="D40" s="70">
        <v>24627</v>
      </c>
      <c r="E40" s="70">
        <f t="shared" ref="E40" si="6">SUM(B40:D40)</f>
        <v>56414</v>
      </c>
    </row>
    <row r="41" spans="1:20" x14ac:dyDescent="0.25">
      <c r="A41" s="88">
        <v>44896</v>
      </c>
      <c r="B41" s="54">
        <v>28776</v>
      </c>
      <c r="C41" s="54">
        <v>9305</v>
      </c>
      <c r="D41" s="54">
        <v>21833</v>
      </c>
      <c r="E41" s="54">
        <f t="shared" ref="E41" si="7">SUM(B41:D41)</f>
        <v>59914</v>
      </c>
    </row>
    <row r="42" spans="1:20" x14ac:dyDescent="0.25">
      <c r="A42" s="90">
        <v>44927</v>
      </c>
      <c r="B42" s="94">
        <v>39621</v>
      </c>
      <c r="C42" s="94">
        <v>10221</v>
      </c>
      <c r="D42" s="94">
        <v>16387</v>
      </c>
      <c r="E42" s="94">
        <f t="shared" ref="E42" si="8">SUM(B42:D42)</f>
        <v>66229</v>
      </c>
    </row>
    <row r="43" spans="1:20" x14ac:dyDescent="0.25">
      <c r="A43" s="92">
        <v>44958</v>
      </c>
      <c r="B43" s="65">
        <v>47491</v>
      </c>
      <c r="C43" s="65">
        <v>17087</v>
      </c>
      <c r="D43" s="65">
        <v>15116</v>
      </c>
      <c r="E43" s="65">
        <f t="shared" ref="E43" si="9">SUM(B43:D43)</f>
        <v>79694</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3500764.6899999995</v>
      </c>
      <c r="C47" s="28">
        <v>629181.51000000013</v>
      </c>
      <c r="D47" s="28">
        <v>228032.49000000014</v>
      </c>
      <c r="E47" s="28">
        <f>SUM(B47:D47)</f>
        <v>4357978.6899999995</v>
      </c>
      <c r="G47" s="12"/>
      <c r="T47" s="13"/>
    </row>
    <row r="48" spans="1:20" x14ac:dyDescent="0.25">
      <c r="A48" s="7">
        <v>43862</v>
      </c>
      <c r="B48" s="38">
        <v>5747850.4699999997</v>
      </c>
      <c r="C48" s="38">
        <v>857364.0199999999</v>
      </c>
      <c r="D48" s="38">
        <v>208368.77999999991</v>
      </c>
      <c r="E48" s="38">
        <f t="shared" ref="E48:E79" si="10">SUM(B48:D48)</f>
        <v>6813583.2699999996</v>
      </c>
      <c r="G48" s="12"/>
      <c r="T48" s="13"/>
    </row>
    <row r="49" spans="1:20" x14ac:dyDescent="0.25">
      <c r="A49" s="6">
        <v>43891</v>
      </c>
      <c r="B49" s="28">
        <v>5957147.4299999941</v>
      </c>
      <c r="C49" s="28">
        <v>1866170.6800000002</v>
      </c>
      <c r="D49" s="28">
        <v>364331.62999999983</v>
      </c>
      <c r="E49" s="28">
        <f t="shared" si="10"/>
        <v>8187649.7399999937</v>
      </c>
      <c r="G49" s="12"/>
      <c r="T49" s="13"/>
    </row>
    <row r="50" spans="1:20" x14ac:dyDescent="0.25">
      <c r="A50" s="7">
        <v>43922</v>
      </c>
      <c r="B50" s="38">
        <v>6548410.9100000011</v>
      </c>
      <c r="C50" s="38">
        <v>2561223.129999998</v>
      </c>
      <c r="D50" s="38">
        <v>1169852.2800000007</v>
      </c>
      <c r="E50" s="38">
        <f t="shared" si="10"/>
        <v>10279486.32</v>
      </c>
      <c r="G50" s="12"/>
      <c r="T50" s="13"/>
    </row>
    <row r="51" spans="1:20" x14ac:dyDescent="0.25">
      <c r="A51" s="39">
        <v>43952</v>
      </c>
      <c r="B51" s="28">
        <v>5607591.9200000037</v>
      </c>
      <c r="C51" s="28">
        <v>3587088.9199999995</v>
      </c>
      <c r="D51" s="28">
        <v>2336913.2699999991</v>
      </c>
      <c r="E51" s="28">
        <f t="shared" si="10"/>
        <v>11531594.110000003</v>
      </c>
      <c r="G51" s="12"/>
      <c r="T51" s="13"/>
    </row>
    <row r="52" spans="1:20" x14ac:dyDescent="0.25">
      <c r="A52" s="7">
        <v>43983</v>
      </c>
      <c r="B52" s="38">
        <v>2852261.51</v>
      </c>
      <c r="C52" s="38">
        <v>2876381.0200000009</v>
      </c>
      <c r="D52" s="38">
        <v>3610969.5400000033</v>
      </c>
      <c r="E52" s="38">
        <f t="shared" si="10"/>
        <v>9339612.070000004</v>
      </c>
      <c r="G52" s="12"/>
      <c r="T52" s="13"/>
    </row>
    <row r="53" spans="1:20" x14ac:dyDescent="0.25">
      <c r="A53" s="6">
        <v>44013</v>
      </c>
      <c r="B53" s="28">
        <v>1122726.3899999997</v>
      </c>
      <c r="C53" s="28">
        <v>1506319.5499999993</v>
      </c>
      <c r="D53" s="28">
        <v>3979714.6799999992</v>
      </c>
      <c r="E53" s="28">
        <f t="shared" si="10"/>
        <v>6608760.6199999982</v>
      </c>
      <c r="G53" s="12"/>
      <c r="T53" s="13"/>
    </row>
    <row r="54" spans="1:20" x14ac:dyDescent="0.25">
      <c r="A54" s="7">
        <v>44044</v>
      </c>
      <c r="B54" s="38">
        <v>1288858.82</v>
      </c>
      <c r="C54" s="38">
        <v>599518.47000000032</v>
      </c>
      <c r="D54" s="38">
        <v>4038252.27</v>
      </c>
      <c r="E54" s="38">
        <f t="shared" si="10"/>
        <v>5926629.5600000005</v>
      </c>
      <c r="G54" s="12"/>
      <c r="T54" s="13"/>
    </row>
    <row r="55" spans="1:20" x14ac:dyDescent="0.25">
      <c r="A55" s="6">
        <v>44075</v>
      </c>
      <c r="B55" s="28">
        <v>1044416.3299999998</v>
      </c>
      <c r="C55" s="28">
        <v>704127.88000000035</v>
      </c>
      <c r="D55" s="28">
        <v>3585461.8199999989</v>
      </c>
      <c r="E55" s="28">
        <f t="shared" si="10"/>
        <v>5334006.0299999993</v>
      </c>
      <c r="G55" s="12"/>
      <c r="T55" s="13"/>
    </row>
    <row r="56" spans="1:20" x14ac:dyDescent="0.25">
      <c r="A56" s="7">
        <v>44105</v>
      </c>
      <c r="B56" s="38">
        <v>1142496</v>
      </c>
      <c r="C56" s="38">
        <v>651431</v>
      </c>
      <c r="D56" s="38">
        <v>3531977</v>
      </c>
      <c r="E56" s="38">
        <f t="shared" si="10"/>
        <v>5325904</v>
      </c>
      <c r="G56" s="12"/>
      <c r="T56" s="13"/>
    </row>
    <row r="57" spans="1:20" x14ac:dyDescent="0.25">
      <c r="A57" s="6">
        <v>44136</v>
      </c>
      <c r="B57" s="28">
        <v>1520366</v>
      </c>
      <c r="C57" s="28">
        <v>649770</v>
      </c>
      <c r="D57" s="28">
        <v>3450928</v>
      </c>
      <c r="E57" s="28">
        <f t="shared" si="10"/>
        <v>5621064</v>
      </c>
      <c r="G57" s="12"/>
      <c r="T57" s="13"/>
    </row>
    <row r="58" spans="1:20" x14ac:dyDescent="0.25">
      <c r="A58" s="7">
        <v>44166</v>
      </c>
      <c r="B58" s="38">
        <v>3186323</v>
      </c>
      <c r="C58" s="38">
        <v>802127</v>
      </c>
      <c r="D58" s="38">
        <v>3439513</v>
      </c>
      <c r="E58" s="38">
        <f t="shared" si="10"/>
        <v>7427963</v>
      </c>
      <c r="G58" s="12"/>
      <c r="T58" s="13"/>
    </row>
    <row r="59" spans="1:20" x14ac:dyDescent="0.25">
      <c r="A59" s="6">
        <v>44197</v>
      </c>
      <c r="B59" s="28">
        <v>4757163</v>
      </c>
      <c r="C59" s="28">
        <v>1811898</v>
      </c>
      <c r="D59" s="28">
        <v>3472826</v>
      </c>
      <c r="E59" s="28">
        <f t="shared" si="10"/>
        <v>10041887</v>
      </c>
      <c r="G59" s="12"/>
      <c r="T59" s="13"/>
    </row>
    <row r="60" spans="1:20" x14ac:dyDescent="0.25">
      <c r="A60" s="7">
        <v>44228</v>
      </c>
      <c r="B60" s="38">
        <v>6797409</v>
      </c>
      <c r="C60" s="38">
        <v>2531974</v>
      </c>
      <c r="D60" s="38">
        <v>4076333</v>
      </c>
      <c r="E60" s="38">
        <f t="shared" si="10"/>
        <v>13405716</v>
      </c>
      <c r="G60" s="12"/>
      <c r="T60" s="13"/>
    </row>
    <row r="61" spans="1:20" x14ac:dyDescent="0.25">
      <c r="A61" s="6">
        <v>44256</v>
      </c>
      <c r="B61" s="28">
        <v>6390932</v>
      </c>
      <c r="C61" s="28">
        <v>3104764</v>
      </c>
      <c r="D61" s="28">
        <v>5025543</v>
      </c>
      <c r="E61" s="28">
        <f t="shared" si="10"/>
        <v>14521239</v>
      </c>
      <c r="G61" s="12"/>
      <c r="T61" s="13"/>
    </row>
    <row r="62" spans="1:20" x14ac:dyDescent="0.25">
      <c r="A62" s="7">
        <v>44287</v>
      </c>
      <c r="B62" s="38">
        <v>7220521</v>
      </c>
      <c r="C62" s="38">
        <v>3116190</v>
      </c>
      <c r="D62" s="38">
        <v>6050362</v>
      </c>
      <c r="E62" s="38">
        <f t="shared" si="10"/>
        <v>16387073</v>
      </c>
      <c r="G62" s="14"/>
      <c r="H62" s="15"/>
      <c r="I62" s="15"/>
      <c r="J62" s="15"/>
      <c r="K62" s="15"/>
      <c r="L62" s="15"/>
      <c r="M62" s="15"/>
      <c r="N62" s="15"/>
      <c r="O62" s="15"/>
      <c r="P62" s="15"/>
      <c r="Q62" s="15"/>
      <c r="R62" s="15"/>
      <c r="S62" s="15"/>
      <c r="T62" s="16"/>
    </row>
    <row r="63" spans="1:20" x14ac:dyDescent="0.25">
      <c r="A63" s="6">
        <v>44317</v>
      </c>
      <c r="B63" s="28">
        <v>5824486.3999999976</v>
      </c>
      <c r="C63" s="28">
        <v>4170936.5700000003</v>
      </c>
      <c r="D63" s="28">
        <v>7212221.089999998</v>
      </c>
      <c r="E63" s="28">
        <f t="shared" si="10"/>
        <v>17207644.059999995</v>
      </c>
    </row>
    <row r="64" spans="1:20" x14ac:dyDescent="0.25">
      <c r="A64" s="7">
        <v>44348</v>
      </c>
      <c r="B64" s="38">
        <v>3115370.0099999993</v>
      </c>
      <c r="C64" s="38">
        <v>3173423.2199999965</v>
      </c>
      <c r="D64" s="38">
        <v>8513291.2799999993</v>
      </c>
      <c r="E64" s="38">
        <f t="shared" si="10"/>
        <v>14802084.509999994</v>
      </c>
    </row>
    <row r="65" spans="1:11" x14ac:dyDescent="0.25">
      <c r="A65" s="6">
        <v>44378</v>
      </c>
      <c r="B65" s="28">
        <v>2327943</v>
      </c>
      <c r="C65" s="28">
        <v>1747809</v>
      </c>
      <c r="D65" s="28">
        <v>8171934</v>
      </c>
      <c r="E65" s="28">
        <f t="shared" si="10"/>
        <v>12247686</v>
      </c>
    </row>
    <row r="66" spans="1:11" x14ac:dyDescent="0.25">
      <c r="A66" s="7">
        <v>44409</v>
      </c>
      <c r="B66" s="38">
        <v>1082040.3900000004</v>
      </c>
      <c r="C66" s="38">
        <v>1006983.88</v>
      </c>
      <c r="D66" s="38">
        <v>6791285.1300000018</v>
      </c>
      <c r="E66" s="38">
        <f t="shared" si="10"/>
        <v>8880309.4000000022</v>
      </c>
    </row>
    <row r="67" spans="1:11" x14ac:dyDescent="0.25">
      <c r="A67" s="6">
        <v>44440</v>
      </c>
      <c r="B67" s="28">
        <v>1047636</v>
      </c>
      <c r="C67" s="28">
        <v>528886</v>
      </c>
      <c r="D67" s="28">
        <v>5758891</v>
      </c>
      <c r="E67" s="28">
        <f t="shared" si="10"/>
        <v>7335413</v>
      </c>
    </row>
    <row r="68" spans="1:11" x14ac:dyDescent="0.25">
      <c r="A68" s="7">
        <v>44470</v>
      </c>
      <c r="B68" s="38">
        <v>1088659.9100000004</v>
      </c>
      <c r="C68" s="38">
        <v>533442.31999999983</v>
      </c>
      <c r="D68" s="38">
        <v>3790092.2400000007</v>
      </c>
      <c r="E68" s="38">
        <f t="shared" si="10"/>
        <v>5412194.4700000007</v>
      </c>
      <c r="H68" s="75" t="s">
        <v>15</v>
      </c>
      <c r="I68" s="76"/>
      <c r="J68" s="76"/>
      <c r="K68" s="77"/>
    </row>
    <row r="69" spans="1:11" x14ac:dyDescent="0.25">
      <c r="A69" s="6">
        <v>44501</v>
      </c>
      <c r="B69" s="28">
        <v>1667932.6400000006</v>
      </c>
      <c r="C69" s="28">
        <v>525524.68999999983</v>
      </c>
      <c r="D69" s="28">
        <v>2748418.1000000015</v>
      </c>
      <c r="E69" s="28">
        <f t="shared" si="10"/>
        <v>4941875.4300000016</v>
      </c>
      <c r="H69" s="20" t="s">
        <v>2</v>
      </c>
      <c r="I69" s="21" t="s">
        <v>3</v>
      </c>
      <c r="J69" s="22" t="s">
        <v>4</v>
      </c>
      <c r="K69" s="48" t="s">
        <v>5</v>
      </c>
    </row>
    <row r="70" spans="1:11" x14ac:dyDescent="0.25">
      <c r="A70" s="7">
        <v>44531</v>
      </c>
      <c r="B70" s="38">
        <v>3050152.3299999987</v>
      </c>
      <c r="C70" s="38">
        <v>868149.26999999944</v>
      </c>
      <c r="D70" s="38">
        <v>2298728.1800000002</v>
      </c>
      <c r="E70" s="38">
        <f t="shared" si="10"/>
        <v>6217029.7799999984</v>
      </c>
      <c r="G70" s="17" t="s">
        <v>6</v>
      </c>
      <c r="H70" s="34">
        <f>B84-B83</f>
        <v>1991353.8399999961</v>
      </c>
      <c r="I70" s="34">
        <f t="shared" ref="I70:K70" si="11">C84-C83</f>
        <v>958320.55999999982</v>
      </c>
      <c r="J70" s="34">
        <f t="shared" si="11"/>
        <v>239720.05000000028</v>
      </c>
      <c r="K70" s="35">
        <f t="shared" si="11"/>
        <v>3189394.4499999955</v>
      </c>
    </row>
    <row r="71" spans="1:11" x14ac:dyDescent="0.25">
      <c r="A71" s="6">
        <v>44562</v>
      </c>
      <c r="B71" s="28">
        <v>4910766.1500000013</v>
      </c>
      <c r="C71" s="28">
        <v>1182837.68</v>
      </c>
      <c r="D71" s="28">
        <v>2007241.5699999989</v>
      </c>
      <c r="E71" s="28">
        <f t="shared" si="10"/>
        <v>8100845.4000000004</v>
      </c>
      <c r="G71" s="17" t="s">
        <v>7</v>
      </c>
      <c r="H71" s="36">
        <f>(B84-B83)/B83</f>
        <v>0.31712469897039536</v>
      </c>
      <c r="I71" s="36">
        <f t="shared" ref="I71:K71" si="12">(C84-C83)/C83</f>
        <v>0.53413322922074002</v>
      </c>
      <c r="J71" s="36">
        <f t="shared" si="12"/>
        <v>0.14550508088619832</v>
      </c>
      <c r="K71" s="33">
        <f t="shared" si="12"/>
        <v>0.32809100958007209</v>
      </c>
    </row>
    <row r="72" spans="1:11" x14ac:dyDescent="0.25">
      <c r="A72" s="7">
        <v>44593</v>
      </c>
      <c r="B72" s="38">
        <v>7122212.7600000007</v>
      </c>
      <c r="C72" s="38">
        <v>1699772.5699999996</v>
      </c>
      <c r="D72" s="38">
        <v>1705372.4799999993</v>
      </c>
      <c r="E72" s="38">
        <f t="shared" si="10"/>
        <v>10527357.809999999</v>
      </c>
      <c r="G72" s="17" t="s">
        <v>8</v>
      </c>
      <c r="H72" s="26">
        <f>B84-B72</f>
        <v>1148544.2499999944</v>
      </c>
      <c r="I72" s="26">
        <f t="shared" ref="I72:K72" si="13">C84-C72</f>
        <v>1052708.1500000006</v>
      </c>
      <c r="J72" s="26">
        <f t="shared" si="13"/>
        <v>181850.52000000048</v>
      </c>
      <c r="K72" s="27">
        <f t="shared" si="13"/>
        <v>2383102.9199999962</v>
      </c>
    </row>
    <row r="73" spans="1:11" x14ac:dyDescent="0.25">
      <c r="A73" s="6">
        <v>44621</v>
      </c>
      <c r="B73" s="28">
        <v>7190613.6999999974</v>
      </c>
      <c r="C73" s="28">
        <v>2294593.5000000023</v>
      </c>
      <c r="D73" s="28">
        <v>1779152.6299999994</v>
      </c>
      <c r="E73" s="28">
        <f t="shared" si="10"/>
        <v>11264359.829999998</v>
      </c>
      <c r="G73" s="17" t="s">
        <v>9</v>
      </c>
      <c r="H73" s="18">
        <f>(B84-B72)/B72</f>
        <v>0.1612622774273868</v>
      </c>
      <c r="I73" s="18">
        <f t="shared" ref="I73:K73" si="14">(C84-C72)/C72</f>
        <v>0.61932294271580157</v>
      </c>
      <c r="J73" s="18">
        <f t="shared" si="14"/>
        <v>0.10663390088246326</v>
      </c>
      <c r="K73" s="19">
        <f t="shared" si="14"/>
        <v>0.22637236835782981</v>
      </c>
    </row>
    <row r="74" spans="1:11" x14ac:dyDescent="0.25">
      <c r="A74" s="7">
        <v>44652</v>
      </c>
      <c r="B74" s="38">
        <v>6780016.3999999985</v>
      </c>
      <c r="C74" s="38">
        <v>2817058.5400000014</v>
      </c>
      <c r="D74" s="38">
        <v>2099357.560000001</v>
      </c>
      <c r="E74" s="38">
        <f t="shared" si="10"/>
        <v>11696432.5</v>
      </c>
    </row>
    <row r="75" spans="1:11" x14ac:dyDescent="0.25">
      <c r="A75" s="6">
        <v>44682</v>
      </c>
      <c r="B75" s="28">
        <v>6029907</v>
      </c>
      <c r="C75" s="28">
        <v>2839298</v>
      </c>
      <c r="D75" s="28">
        <v>2156099</v>
      </c>
      <c r="E75" s="28">
        <f t="shared" si="10"/>
        <v>11025304</v>
      </c>
    </row>
    <row r="76" spans="1:11" x14ac:dyDescent="0.25">
      <c r="A76" s="7">
        <v>44713</v>
      </c>
      <c r="B76" s="38">
        <v>4744451.3399999989</v>
      </c>
      <c r="C76" s="38">
        <v>2435978.3399999994</v>
      </c>
      <c r="D76" s="38">
        <v>1880011.1799999997</v>
      </c>
      <c r="E76" s="38">
        <f t="shared" si="10"/>
        <v>9060440.8599999975</v>
      </c>
    </row>
    <row r="77" spans="1:11" x14ac:dyDescent="0.25">
      <c r="A77" s="6">
        <v>44743</v>
      </c>
      <c r="B77" s="28">
        <v>3105951.1300000004</v>
      </c>
      <c r="C77" s="28">
        <v>2304039.0100000007</v>
      </c>
      <c r="D77" s="28">
        <v>2269768</v>
      </c>
      <c r="E77" s="28">
        <f t="shared" si="10"/>
        <v>7679758.1400000006</v>
      </c>
    </row>
    <row r="78" spans="1:11" x14ac:dyDescent="0.25">
      <c r="A78" s="7">
        <v>44774</v>
      </c>
      <c r="B78" s="38">
        <v>1594623.6800000011</v>
      </c>
      <c r="C78" s="38">
        <v>1386052.73</v>
      </c>
      <c r="D78" s="38">
        <v>2770149.4400000018</v>
      </c>
      <c r="E78" s="38">
        <f t="shared" si="10"/>
        <v>5750825.8500000034</v>
      </c>
    </row>
    <row r="79" spans="1:11" x14ac:dyDescent="0.25">
      <c r="A79" s="39">
        <v>44805</v>
      </c>
      <c r="B79" s="40">
        <v>1275436.6600000001</v>
      </c>
      <c r="C79" s="40">
        <v>864958.43000000028</v>
      </c>
      <c r="D79" s="40">
        <v>2952402.5800000015</v>
      </c>
      <c r="E79" s="40">
        <f t="shared" si="10"/>
        <v>5092797.6700000018</v>
      </c>
    </row>
    <row r="80" spans="1:11" x14ac:dyDescent="0.25">
      <c r="A80" s="55">
        <v>44835</v>
      </c>
      <c r="B80" s="56">
        <v>1195786.9200000002</v>
      </c>
      <c r="C80" s="56">
        <v>729255.14</v>
      </c>
      <c r="D80" s="56">
        <v>2661189.8300000005</v>
      </c>
      <c r="E80" s="56">
        <f t="shared" ref="E80" si="15">SUM(B80:D80)</f>
        <v>4586231.8900000006</v>
      </c>
    </row>
    <row r="81" spans="1:5" x14ac:dyDescent="0.25">
      <c r="A81" s="58">
        <v>44866</v>
      </c>
      <c r="B81" s="66">
        <v>1554700.1599999997</v>
      </c>
      <c r="C81" s="66">
        <v>673162.10999999987</v>
      </c>
      <c r="D81" s="66">
        <v>2396179.350000001</v>
      </c>
      <c r="E81" s="66">
        <f t="shared" ref="E81" si="16">SUM(B81:D81)</f>
        <v>4624041.620000001</v>
      </c>
    </row>
    <row r="82" spans="1:5" x14ac:dyDescent="0.25">
      <c r="A82" s="55">
        <v>44896</v>
      </c>
      <c r="B82" s="56">
        <v>4694444.8899999997</v>
      </c>
      <c r="C82" s="56">
        <v>848884.07999999984</v>
      </c>
      <c r="D82" s="56">
        <v>2102553.0799999996</v>
      </c>
      <c r="E82" s="56">
        <f t="shared" ref="E82" si="17">SUM(B82:D82)</f>
        <v>7645882.0499999989</v>
      </c>
    </row>
    <row r="83" spans="1:5" x14ac:dyDescent="0.25">
      <c r="A83" s="90">
        <v>44927</v>
      </c>
      <c r="B83" s="91">
        <v>6279403.169999999</v>
      </c>
      <c r="C83" s="91">
        <v>1794160.1600000004</v>
      </c>
      <c r="D83" s="91">
        <v>1647502.9499999995</v>
      </c>
      <c r="E83" s="91">
        <f t="shared" ref="E83" si="18">SUM(B83:D83)</f>
        <v>9721066.2799999993</v>
      </c>
    </row>
    <row r="84" spans="1:5" x14ac:dyDescent="0.25">
      <c r="A84" s="92">
        <v>44958</v>
      </c>
      <c r="B84" s="93">
        <v>8270757.0099999951</v>
      </c>
      <c r="C84" s="93">
        <v>2752480.72</v>
      </c>
      <c r="D84" s="93">
        <v>1887222.9999999998</v>
      </c>
      <c r="E84" s="93">
        <f t="shared" ref="E84" si="19">SUM(B84:D84)</f>
        <v>12910460.729999995</v>
      </c>
    </row>
    <row r="86" spans="1:5" x14ac:dyDescent="0.25">
      <c r="A86" s="75" t="s">
        <v>12</v>
      </c>
      <c r="B86" s="77"/>
    </row>
    <row r="87" spans="1:5" x14ac:dyDescent="0.25">
      <c r="A87" s="29" t="s">
        <v>0</v>
      </c>
      <c r="B87" s="29" t="s">
        <v>13</v>
      </c>
    </row>
    <row r="88" spans="1:5" x14ac:dyDescent="0.25">
      <c r="A88" s="6">
        <v>43831</v>
      </c>
      <c r="B88" s="28">
        <f>E47/E6</f>
        <v>89.091068157658015</v>
      </c>
    </row>
    <row r="89" spans="1:5" x14ac:dyDescent="0.25">
      <c r="A89" s="7">
        <v>43862</v>
      </c>
      <c r="B89" s="38">
        <f>E48/E7</f>
        <v>98.731843764037606</v>
      </c>
    </row>
    <row r="90" spans="1:5" x14ac:dyDescent="0.25">
      <c r="A90" s="6">
        <v>43891</v>
      </c>
      <c r="B90" s="28">
        <f>E49/E8</f>
        <v>102.1145874957907</v>
      </c>
    </row>
    <row r="91" spans="1:5" x14ac:dyDescent="0.25">
      <c r="A91" s="7">
        <v>43922</v>
      </c>
      <c r="B91" s="38">
        <f>E50/E9</f>
        <v>116.4102002174307</v>
      </c>
    </row>
    <row r="92" spans="1:5" x14ac:dyDescent="0.25">
      <c r="A92" s="6">
        <v>43952</v>
      </c>
      <c r="B92" s="28">
        <f>E51/E10</f>
        <v>119.15758152847816</v>
      </c>
    </row>
    <row r="93" spans="1:5" x14ac:dyDescent="0.25">
      <c r="A93" s="7">
        <v>43983</v>
      </c>
      <c r="B93" s="38">
        <f>E52/E11</f>
        <v>113.44393244096788</v>
      </c>
    </row>
    <row r="94" spans="1:5" x14ac:dyDescent="0.25">
      <c r="A94" s="6">
        <v>44013</v>
      </c>
      <c r="B94" s="28">
        <f>E53/E12</f>
        <v>95.581051154852958</v>
      </c>
    </row>
    <row r="95" spans="1:5" x14ac:dyDescent="0.25">
      <c r="A95" s="7">
        <v>44044</v>
      </c>
      <c r="B95" s="38">
        <f>E54/E13</f>
        <v>97.576962692219041</v>
      </c>
    </row>
    <row r="96" spans="1:5" x14ac:dyDescent="0.25">
      <c r="A96" s="6">
        <v>44075</v>
      </c>
      <c r="B96" s="28">
        <f>E55/E14</f>
        <v>98.796185034265591</v>
      </c>
    </row>
    <row r="97" spans="1:8" x14ac:dyDescent="0.25">
      <c r="A97" s="7">
        <v>44105</v>
      </c>
      <c r="B97" s="38">
        <f>E56/E15</f>
        <v>97.875659285123589</v>
      </c>
    </row>
    <row r="98" spans="1:8" x14ac:dyDescent="0.25">
      <c r="A98" s="6">
        <v>44136</v>
      </c>
      <c r="B98" s="28">
        <f>E57/E16</f>
        <v>105.18458083832336</v>
      </c>
    </row>
    <row r="99" spans="1:8" x14ac:dyDescent="0.25">
      <c r="A99" s="7">
        <v>44166</v>
      </c>
      <c r="B99" s="38">
        <f>E58/E17</f>
        <v>140.36741751388942</v>
      </c>
    </row>
    <row r="100" spans="1:8" x14ac:dyDescent="0.25">
      <c r="A100" s="6">
        <v>44197</v>
      </c>
      <c r="B100" s="28">
        <f>E59/E18</f>
        <v>163.00970731944872</v>
      </c>
    </row>
    <row r="101" spans="1:8" x14ac:dyDescent="0.25">
      <c r="A101" s="7">
        <v>44228</v>
      </c>
      <c r="B101" s="38">
        <f>E60/E19</f>
        <v>169.19786447223939</v>
      </c>
    </row>
    <row r="102" spans="1:8" x14ac:dyDescent="0.25">
      <c r="A102" s="6">
        <v>44256</v>
      </c>
      <c r="B102" s="28">
        <f>E61/E20</f>
        <v>177.53862235915494</v>
      </c>
    </row>
    <row r="103" spans="1:8" x14ac:dyDescent="0.25">
      <c r="A103" s="7">
        <v>44287</v>
      </c>
      <c r="B103" s="38">
        <f>E62/E21</f>
        <v>179.60404427882509</v>
      </c>
    </row>
    <row r="104" spans="1:8" x14ac:dyDescent="0.25">
      <c r="A104" s="6">
        <v>44317</v>
      </c>
      <c r="B104" s="28">
        <f>E63/E22</f>
        <v>173.79176532374532</v>
      </c>
    </row>
    <row r="105" spans="1:8" x14ac:dyDescent="0.25">
      <c r="A105" s="7">
        <v>44348</v>
      </c>
      <c r="B105" s="38">
        <f>E64/E23</f>
        <v>168.29539083374067</v>
      </c>
    </row>
    <row r="106" spans="1:8" x14ac:dyDescent="0.25">
      <c r="A106" s="6">
        <v>44378</v>
      </c>
      <c r="B106" s="28">
        <f>E65/E24</f>
        <v>149.14376522162689</v>
      </c>
    </row>
    <row r="107" spans="1:8" x14ac:dyDescent="0.25">
      <c r="A107" s="7">
        <v>44409</v>
      </c>
      <c r="B107" s="38">
        <f>E66/E25</f>
        <v>143.46450508085755</v>
      </c>
    </row>
    <row r="108" spans="1:8" x14ac:dyDescent="0.25">
      <c r="A108" s="6">
        <v>44440</v>
      </c>
      <c r="B108" s="28">
        <f>E67/E26</f>
        <v>131.5250125511009</v>
      </c>
      <c r="H108" s="20" t="s">
        <v>13</v>
      </c>
    </row>
    <row r="109" spans="1:8" x14ac:dyDescent="0.25">
      <c r="A109" s="7">
        <v>44470</v>
      </c>
      <c r="B109" s="38">
        <f>E68/E27</f>
        <v>102.45905136020295</v>
      </c>
      <c r="G109" s="17" t="s">
        <v>6</v>
      </c>
      <c r="H109" s="30">
        <f>B125-B124</f>
        <v>15.220808406884345</v>
      </c>
    </row>
    <row r="110" spans="1:8" x14ac:dyDescent="0.25">
      <c r="A110" s="6">
        <v>44501</v>
      </c>
      <c r="B110" s="28">
        <f>E69/E28</f>
        <v>100.36098840397233</v>
      </c>
      <c r="G110" s="17" t="s">
        <v>7</v>
      </c>
      <c r="H110" s="25">
        <f>(B125-B124)/B124</f>
        <v>0.10369838975931181</v>
      </c>
    </row>
    <row r="111" spans="1:8" x14ac:dyDescent="0.25">
      <c r="A111" s="7">
        <v>44531</v>
      </c>
      <c r="B111" s="38">
        <f>E70/E29</f>
        <v>115.1963123274472</v>
      </c>
      <c r="G111" s="17" t="s">
        <v>8</v>
      </c>
      <c r="H111" s="31">
        <f>B125-B113</f>
        <v>30.757871331968317</v>
      </c>
    </row>
    <row r="112" spans="1:8" x14ac:dyDescent="0.25">
      <c r="A112" s="6">
        <v>44562</v>
      </c>
      <c r="B112" s="28">
        <f>E71/E30</f>
        <v>127.66686208689897</v>
      </c>
      <c r="G112" s="17" t="s">
        <v>9</v>
      </c>
      <c r="H112" s="19">
        <f>(B125-B113)/B113</f>
        <v>0.23435900799416023</v>
      </c>
    </row>
    <row r="113" spans="1:2" x14ac:dyDescent="0.25">
      <c r="A113" s="7">
        <v>44593</v>
      </c>
      <c r="B113" s="38">
        <f>E72/E31</f>
        <v>131.24253936394348</v>
      </c>
    </row>
    <row r="114" spans="1:2" x14ac:dyDescent="0.25">
      <c r="A114" s="6">
        <v>44621</v>
      </c>
      <c r="B114" s="28">
        <f>E73/E32</f>
        <v>126.56441871439645</v>
      </c>
    </row>
    <row r="115" spans="1:2" x14ac:dyDescent="0.25">
      <c r="A115" s="7">
        <v>44652</v>
      </c>
      <c r="B115" s="38">
        <f>E74/E33</f>
        <v>126.24047511116868</v>
      </c>
    </row>
    <row r="116" spans="1:2" x14ac:dyDescent="0.25">
      <c r="A116" s="6">
        <v>44682</v>
      </c>
      <c r="B116" s="28">
        <f>E75/E34</f>
        <v>118.48285941496336</v>
      </c>
    </row>
    <row r="117" spans="1:2" x14ac:dyDescent="0.25">
      <c r="A117" s="7">
        <v>44713</v>
      </c>
      <c r="B117" s="38">
        <f>E76/E35</f>
        <v>102.9595552272727</v>
      </c>
    </row>
    <row r="118" spans="1:2" x14ac:dyDescent="0.25">
      <c r="A118" s="6">
        <v>44743</v>
      </c>
      <c r="B118" s="28">
        <f>E77/E36</f>
        <v>88.133284445362534</v>
      </c>
    </row>
    <row r="119" spans="1:2" x14ac:dyDescent="0.25">
      <c r="A119" s="7">
        <v>44774</v>
      </c>
      <c r="B119" s="38">
        <f>E78/E37</f>
        <v>81.94043928016761</v>
      </c>
    </row>
    <row r="120" spans="1:2" x14ac:dyDescent="0.25">
      <c r="A120" s="39">
        <v>44805</v>
      </c>
      <c r="B120" s="40">
        <f>E79/E38</f>
        <v>82.932431239720586</v>
      </c>
    </row>
    <row r="121" spans="1:2" x14ac:dyDescent="0.25">
      <c r="A121" s="55">
        <v>44835</v>
      </c>
      <c r="B121" s="56">
        <f>E80/E39</f>
        <v>81.147829679565447</v>
      </c>
    </row>
    <row r="122" spans="1:2" x14ac:dyDescent="0.25">
      <c r="A122" s="69">
        <v>44866</v>
      </c>
      <c r="B122" s="71">
        <f>E81/E40</f>
        <v>81.966207324423038</v>
      </c>
    </row>
    <row r="123" spans="1:2" x14ac:dyDescent="0.25">
      <c r="A123" s="88">
        <v>44896</v>
      </c>
      <c r="B123" s="89">
        <f>E82/E41</f>
        <v>127.61428130320124</v>
      </c>
    </row>
    <row r="124" spans="1:2" x14ac:dyDescent="0.25">
      <c r="A124" s="90">
        <v>44927</v>
      </c>
      <c r="B124" s="91">
        <f>E83/E42</f>
        <v>146.77960228902745</v>
      </c>
    </row>
    <row r="125" spans="1:2" x14ac:dyDescent="0.25">
      <c r="A125" s="92">
        <v>44958</v>
      </c>
      <c r="B125" s="93">
        <f>E84/E43</f>
        <v>162.0004106959118</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A93A-8016-49D0-9A9B-8AE540001941}">
  <dimension ref="A1:T125"/>
  <sheetViews>
    <sheetView workbookViewId="0">
      <selection activeCell="D124" sqref="D124"/>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23</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1426</v>
      </c>
      <c r="C6" s="8">
        <v>362</v>
      </c>
      <c r="D6" s="8">
        <v>311</v>
      </c>
      <c r="E6" s="8">
        <f>SUM(B6:D6)</f>
        <v>2099</v>
      </c>
      <c r="G6" s="12"/>
      <c r="T6" s="13"/>
    </row>
    <row r="7" spans="1:20" x14ac:dyDescent="0.25">
      <c r="A7" s="7">
        <v>43862</v>
      </c>
      <c r="B7" s="37">
        <v>1909</v>
      </c>
      <c r="C7" s="37">
        <v>387</v>
      </c>
      <c r="D7" s="37">
        <v>252</v>
      </c>
      <c r="E7" s="37">
        <f t="shared" ref="E7:E38" si="0">SUM(B7:D7)</f>
        <v>2548</v>
      </c>
      <c r="G7" s="12"/>
      <c r="T7" s="13"/>
    </row>
    <row r="8" spans="1:20" x14ac:dyDescent="0.25">
      <c r="A8" s="6">
        <v>43891</v>
      </c>
      <c r="B8" s="8">
        <v>2102</v>
      </c>
      <c r="C8" s="8">
        <v>610</v>
      </c>
      <c r="D8" s="8">
        <v>253</v>
      </c>
      <c r="E8" s="8">
        <f t="shared" si="0"/>
        <v>2965</v>
      </c>
      <c r="G8" s="12"/>
      <c r="T8" s="13"/>
    </row>
    <row r="9" spans="1:20" x14ac:dyDescent="0.25">
      <c r="A9" s="7">
        <v>43922</v>
      </c>
      <c r="B9" s="37">
        <v>3362</v>
      </c>
      <c r="C9" s="37">
        <v>1008</v>
      </c>
      <c r="D9" s="37">
        <v>618</v>
      </c>
      <c r="E9" s="37">
        <f t="shared" si="0"/>
        <v>4988</v>
      </c>
      <c r="G9" s="12"/>
      <c r="T9" s="13"/>
    </row>
    <row r="10" spans="1:20" x14ac:dyDescent="0.25">
      <c r="A10" s="6">
        <v>43952</v>
      </c>
      <c r="B10" s="8">
        <v>2265</v>
      </c>
      <c r="C10" s="8">
        <v>1536</v>
      </c>
      <c r="D10" s="8">
        <v>1133</v>
      </c>
      <c r="E10" s="8">
        <f t="shared" si="0"/>
        <v>4934</v>
      </c>
      <c r="G10" s="12"/>
      <c r="T10" s="13"/>
    </row>
    <row r="11" spans="1:20" x14ac:dyDescent="0.25">
      <c r="A11" s="7">
        <v>43983</v>
      </c>
      <c r="B11" s="37">
        <v>1367</v>
      </c>
      <c r="C11" s="37">
        <v>835</v>
      </c>
      <c r="D11" s="37">
        <v>1687</v>
      </c>
      <c r="E11" s="37">
        <f t="shared" si="0"/>
        <v>3889</v>
      </c>
      <c r="G11" s="12"/>
      <c r="T11" s="13"/>
    </row>
    <row r="12" spans="1:20" x14ac:dyDescent="0.25">
      <c r="A12" s="6">
        <v>44013</v>
      </c>
      <c r="B12" s="8">
        <v>1435</v>
      </c>
      <c r="C12" s="8">
        <v>550</v>
      </c>
      <c r="D12" s="8">
        <v>1637</v>
      </c>
      <c r="E12" s="8">
        <f t="shared" si="0"/>
        <v>3622</v>
      </c>
      <c r="G12" s="12"/>
      <c r="T12" s="13"/>
    </row>
    <row r="13" spans="1:20" x14ac:dyDescent="0.25">
      <c r="A13" s="7">
        <v>44044</v>
      </c>
      <c r="B13" s="37">
        <v>1690</v>
      </c>
      <c r="C13" s="37">
        <v>488</v>
      </c>
      <c r="D13" s="37">
        <v>1566</v>
      </c>
      <c r="E13" s="37">
        <f t="shared" si="0"/>
        <v>3744</v>
      </c>
      <c r="G13" s="12"/>
      <c r="T13" s="13"/>
    </row>
    <row r="14" spans="1:20" x14ac:dyDescent="0.25">
      <c r="A14" s="6">
        <v>44075</v>
      </c>
      <c r="B14" s="8">
        <v>1601</v>
      </c>
      <c r="C14" s="8">
        <v>659</v>
      </c>
      <c r="D14" s="8">
        <v>1385</v>
      </c>
      <c r="E14" s="8">
        <f t="shared" si="0"/>
        <v>3645</v>
      </c>
      <c r="G14" s="12"/>
      <c r="T14" s="13"/>
    </row>
    <row r="15" spans="1:20" x14ac:dyDescent="0.25">
      <c r="A15" s="7">
        <v>44105</v>
      </c>
      <c r="B15" s="37">
        <v>1857</v>
      </c>
      <c r="C15" s="37">
        <v>551</v>
      </c>
      <c r="D15" s="37">
        <v>1463</v>
      </c>
      <c r="E15" s="37">
        <f t="shared" si="0"/>
        <v>3871</v>
      </c>
      <c r="G15" s="12"/>
      <c r="T15" s="13"/>
    </row>
    <row r="16" spans="1:20" x14ac:dyDescent="0.25">
      <c r="A16" s="6">
        <v>44136</v>
      </c>
      <c r="B16" s="8">
        <v>1827</v>
      </c>
      <c r="C16" s="8">
        <v>353</v>
      </c>
      <c r="D16" s="8">
        <v>1464</v>
      </c>
      <c r="E16" s="8">
        <f t="shared" si="0"/>
        <v>3644</v>
      </c>
      <c r="G16" s="12"/>
      <c r="T16" s="13"/>
    </row>
    <row r="17" spans="1:20" x14ac:dyDescent="0.25">
      <c r="A17" s="7">
        <v>44166</v>
      </c>
      <c r="B17" s="37">
        <v>1942</v>
      </c>
      <c r="C17" s="37">
        <v>532</v>
      </c>
      <c r="D17" s="37">
        <v>1466</v>
      </c>
      <c r="E17" s="37">
        <f t="shared" si="0"/>
        <v>3940</v>
      </c>
      <c r="G17" s="12"/>
      <c r="T17" s="13"/>
    </row>
    <row r="18" spans="1:20" x14ac:dyDescent="0.25">
      <c r="A18" s="6">
        <v>44197</v>
      </c>
      <c r="B18" s="8">
        <v>1717</v>
      </c>
      <c r="C18" s="8">
        <v>569</v>
      </c>
      <c r="D18" s="8">
        <v>1352</v>
      </c>
      <c r="E18" s="8">
        <f t="shared" si="0"/>
        <v>3638</v>
      </c>
      <c r="G18" s="12"/>
      <c r="T18" s="13"/>
    </row>
    <row r="19" spans="1:20" x14ac:dyDescent="0.25">
      <c r="A19" s="7">
        <v>44228</v>
      </c>
      <c r="B19" s="37">
        <v>2014</v>
      </c>
      <c r="C19" s="37">
        <v>410</v>
      </c>
      <c r="D19" s="37">
        <v>968</v>
      </c>
      <c r="E19" s="37">
        <f t="shared" si="0"/>
        <v>3392</v>
      </c>
      <c r="G19" s="12"/>
      <c r="T19" s="13"/>
    </row>
    <row r="20" spans="1:20" x14ac:dyDescent="0.25">
      <c r="A20" s="6">
        <v>44256</v>
      </c>
      <c r="B20" s="8">
        <v>1440</v>
      </c>
      <c r="C20" s="8">
        <v>508</v>
      </c>
      <c r="D20" s="8">
        <v>554</v>
      </c>
      <c r="E20" s="8">
        <f t="shared" si="0"/>
        <v>2502</v>
      </c>
      <c r="G20" s="12"/>
      <c r="T20" s="13"/>
    </row>
    <row r="21" spans="1:20" x14ac:dyDescent="0.25">
      <c r="A21" s="7">
        <v>44287</v>
      </c>
      <c r="B21" s="37">
        <v>1701</v>
      </c>
      <c r="C21" s="37">
        <v>377</v>
      </c>
      <c r="D21" s="37">
        <v>553</v>
      </c>
      <c r="E21" s="37">
        <f t="shared" si="0"/>
        <v>2631</v>
      </c>
      <c r="G21" s="14"/>
      <c r="H21" s="15"/>
      <c r="I21" s="15"/>
      <c r="J21" s="15"/>
      <c r="K21" s="15"/>
      <c r="L21" s="15"/>
      <c r="M21" s="15"/>
      <c r="N21" s="15"/>
      <c r="O21" s="15"/>
      <c r="P21" s="15"/>
      <c r="Q21" s="15"/>
      <c r="R21" s="15"/>
      <c r="S21" s="15"/>
      <c r="T21" s="16"/>
    </row>
    <row r="22" spans="1:20" x14ac:dyDescent="0.25">
      <c r="A22" s="6">
        <v>44317</v>
      </c>
      <c r="B22" s="8">
        <v>1782</v>
      </c>
      <c r="C22" s="8">
        <v>563</v>
      </c>
      <c r="D22" s="8">
        <v>497</v>
      </c>
      <c r="E22" s="8">
        <f t="shared" si="0"/>
        <v>2842</v>
      </c>
    </row>
    <row r="23" spans="1:20" x14ac:dyDescent="0.25">
      <c r="A23" s="7">
        <v>44348</v>
      </c>
      <c r="B23" s="37">
        <v>1447</v>
      </c>
      <c r="C23" s="37">
        <v>501</v>
      </c>
      <c r="D23" s="37">
        <v>568</v>
      </c>
      <c r="E23" s="37">
        <f t="shared" si="0"/>
        <v>2516</v>
      </c>
    </row>
    <row r="24" spans="1:20" x14ac:dyDescent="0.25">
      <c r="A24" s="6">
        <v>44378</v>
      </c>
      <c r="B24" s="8">
        <v>1677</v>
      </c>
      <c r="C24" s="8">
        <v>542</v>
      </c>
      <c r="D24" s="8">
        <v>611</v>
      </c>
      <c r="E24" s="8">
        <f t="shared" si="0"/>
        <v>2830</v>
      </c>
    </row>
    <row r="25" spans="1:20" x14ac:dyDescent="0.25">
      <c r="A25" s="7">
        <v>44409</v>
      </c>
      <c r="B25" s="37">
        <v>1317</v>
      </c>
      <c r="C25" s="37">
        <v>604</v>
      </c>
      <c r="D25" s="37">
        <v>695</v>
      </c>
      <c r="E25" s="37">
        <f t="shared" si="0"/>
        <v>2616</v>
      </c>
    </row>
    <row r="26" spans="1:20" x14ac:dyDescent="0.25">
      <c r="A26" s="6">
        <v>44440</v>
      </c>
      <c r="B26" s="8">
        <v>1705</v>
      </c>
      <c r="C26" s="8">
        <v>465</v>
      </c>
      <c r="D26" s="8">
        <v>762</v>
      </c>
      <c r="E26" s="8">
        <f t="shared" si="0"/>
        <v>2932</v>
      </c>
    </row>
    <row r="27" spans="1:20" x14ac:dyDescent="0.25">
      <c r="A27" s="7">
        <v>44470</v>
      </c>
      <c r="B27" s="37">
        <v>1792</v>
      </c>
      <c r="C27" s="37">
        <v>522</v>
      </c>
      <c r="D27" s="37">
        <v>754</v>
      </c>
      <c r="E27" s="37">
        <f t="shared" si="0"/>
        <v>3068</v>
      </c>
      <c r="H27" s="75" t="s">
        <v>1</v>
      </c>
      <c r="I27" s="76"/>
      <c r="J27" s="76"/>
      <c r="K27" s="77"/>
    </row>
    <row r="28" spans="1:20" x14ac:dyDescent="0.25">
      <c r="A28" s="6">
        <v>44501</v>
      </c>
      <c r="B28" s="8">
        <v>1695</v>
      </c>
      <c r="C28" s="8">
        <v>479</v>
      </c>
      <c r="D28" s="8">
        <v>718</v>
      </c>
      <c r="E28" s="8">
        <f t="shared" si="0"/>
        <v>2892</v>
      </c>
      <c r="H28" s="45" t="s">
        <v>2</v>
      </c>
      <c r="I28" s="46" t="s">
        <v>3</v>
      </c>
      <c r="J28" s="47" t="s">
        <v>4</v>
      </c>
      <c r="K28" s="48" t="s">
        <v>5</v>
      </c>
      <c r="Q28" s="24"/>
    </row>
    <row r="29" spans="1:20" x14ac:dyDescent="0.25">
      <c r="A29" s="7">
        <v>44531</v>
      </c>
      <c r="B29" s="37">
        <v>1873</v>
      </c>
      <c r="C29" s="37">
        <v>545</v>
      </c>
      <c r="D29" s="37">
        <v>634</v>
      </c>
      <c r="E29" s="37">
        <f t="shared" si="0"/>
        <v>3052</v>
      </c>
      <c r="G29" s="17" t="s">
        <v>6</v>
      </c>
      <c r="H29" s="34">
        <f>B43-B42</f>
        <v>364</v>
      </c>
      <c r="I29" s="34">
        <f t="shared" ref="I29:K29" si="1">C43-C42</f>
        <v>285</v>
      </c>
      <c r="J29" s="34">
        <f t="shared" si="1"/>
        <v>-82</v>
      </c>
      <c r="K29" s="35">
        <f t="shared" si="1"/>
        <v>567</v>
      </c>
      <c r="Q29" s="24"/>
    </row>
    <row r="30" spans="1:20" x14ac:dyDescent="0.25">
      <c r="A30" s="6">
        <v>44562</v>
      </c>
      <c r="B30" s="8">
        <v>2206</v>
      </c>
      <c r="C30" s="8">
        <v>495</v>
      </c>
      <c r="D30" s="8">
        <v>542</v>
      </c>
      <c r="E30" s="8">
        <f t="shared" si="0"/>
        <v>3243</v>
      </c>
      <c r="G30" s="17" t="s">
        <v>7</v>
      </c>
      <c r="H30" s="49">
        <f>(B43-B42)/B42</f>
        <v>0.18082463984103328</v>
      </c>
      <c r="I30" s="49">
        <f t="shared" ref="I30:K30" si="2">(C43-C42)/C42</f>
        <v>0.55992141453831046</v>
      </c>
      <c r="J30" s="49">
        <f t="shared" si="2"/>
        <v>-0.11021505376344086</v>
      </c>
      <c r="K30" s="25">
        <f t="shared" si="2"/>
        <v>0.17360685854255969</v>
      </c>
    </row>
    <row r="31" spans="1:20" x14ac:dyDescent="0.25">
      <c r="A31" s="7">
        <v>44593</v>
      </c>
      <c r="B31" s="37">
        <v>2326</v>
      </c>
      <c r="C31" s="37">
        <v>652</v>
      </c>
      <c r="D31" s="37">
        <v>355</v>
      </c>
      <c r="E31" s="37">
        <f t="shared" si="0"/>
        <v>3333</v>
      </c>
      <c r="G31" s="17" t="s">
        <v>8</v>
      </c>
      <c r="H31" s="50">
        <f>B43-B31</f>
        <v>51</v>
      </c>
      <c r="I31" s="50">
        <f t="shared" ref="I31:K31" si="3">C43-C31</f>
        <v>142</v>
      </c>
      <c r="J31" s="50">
        <f t="shared" si="3"/>
        <v>307</v>
      </c>
      <c r="K31" s="51">
        <f t="shared" si="3"/>
        <v>500</v>
      </c>
    </row>
    <row r="32" spans="1:20" x14ac:dyDescent="0.25">
      <c r="A32" s="6">
        <v>44621</v>
      </c>
      <c r="B32" s="8">
        <v>1962</v>
      </c>
      <c r="C32" s="8">
        <v>580</v>
      </c>
      <c r="D32" s="8">
        <v>335</v>
      </c>
      <c r="E32" s="8">
        <f t="shared" si="0"/>
        <v>2877</v>
      </c>
      <c r="G32" s="17" t="s">
        <v>9</v>
      </c>
      <c r="H32" s="52">
        <f>(B43-B31)/B31</f>
        <v>2.1926053310404127E-2</v>
      </c>
      <c r="I32" s="52">
        <f t="shared" ref="I32:K32" si="4">(C43-C31)/C31</f>
        <v>0.21779141104294478</v>
      </c>
      <c r="J32" s="52">
        <f t="shared" si="4"/>
        <v>0.86478873239436616</v>
      </c>
      <c r="K32" s="53">
        <f t="shared" si="4"/>
        <v>0.15001500150015001</v>
      </c>
    </row>
    <row r="33" spans="1:20" x14ac:dyDescent="0.25">
      <c r="A33" s="7">
        <v>44652</v>
      </c>
      <c r="B33" s="37">
        <v>1682</v>
      </c>
      <c r="C33" s="37">
        <v>632</v>
      </c>
      <c r="D33" s="37">
        <v>357</v>
      </c>
      <c r="E33" s="37">
        <f t="shared" si="0"/>
        <v>2671</v>
      </c>
    </row>
    <row r="34" spans="1:20" x14ac:dyDescent="0.25">
      <c r="A34" s="6">
        <v>44682</v>
      </c>
      <c r="B34" s="8">
        <v>1901</v>
      </c>
      <c r="C34" s="8">
        <v>408</v>
      </c>
      <c r="D34" s="8">
        <v>395</v>
      </c>
      <c r="E34" s="8">
        <f t="shared" si="0"/>
        <v>2704</v>
      </c>
    </row>
    <row r="35" spans="1:20" x14ac:dyDescent="0.25">
      <c r="A35" s="7">
        <v>44713</v>
      </c>
      <c r="B35" s="37">
        <v>1743</v>
      </c>
      <c r="C35" s="37">
        <v>424</v>
      </c>
      <c r="D35" s="37">
        <v>385</v>
      </c>
      <c r="E35" s="37">
        <f t="shared" si="0"/>
        <v>2552</v>
      </c>
    </row>
    <row r="36" spans="1:20" x14ac:dyDescent="0.25">
      <c r="A36" s="6">
        <v>44743</v>
      </c>
      <c r="B36" s="8">
        <v>2122</v>
      </c>
      <c r="C36" s="8">
        <v>659</v>
      </c>
      <c r="D36" s="8">
        <v>528</v>
      </c>
      <c r="E36" s="8">
        <f t="shared" si="0"/>
        <v>3309</v>
      </c>
    </row>
    <row r="37" spans="1:20" x14ac:dyDescent="0.25">
      <c r="A37" s="7">
        <v>44774</v>
      </c>
      <c r="B37" s="37">
        <v>1608</v>
      </c>
      <c r="C37" s="37">
        <v>631</v>
      </c>
      <c r="D37" s="37">
        <v>828</v>
      </c>
      <c r="E37" s="37">
        <f t="shared" si="0"/>
        <v>3067</v>
      </c>
    </row>
    <row r="38" spans="1:20" x14ac:dyDescent="0.25">
      <c r="A38" s="42">
        <v>44805</v>
      </c>
      <c r="B38" s="43">
        <v>1468</v>
      </c>
      <c r="C38" s="43">
        <v>523</v>
      </c>
      <c r="D38" s="43">
        <v>1098</v>
      </c>
      <c r="E38" s="43">
        <f t="shared" si="0"/>
        <v>3089</v>
      </c>
    </row>
    <row r="39" spans="1:20" x14ac:dyDescent="0.25">
      <c r="A39" s="64">
        <v>44835</v>
      </c>
      <c r="B39" s="54">
        <v>1561</v>
      </c>
      <c r="C39" s="54">
        <v>516</v>
      </c>
      <c r="D39" s="54">
        <v>1089</v>
      </c>
      <c r="E39" s="54">
        <f t="shared" ref="E39" si="5">SUM(B39:D39)</f>
        <v>3166</v>
      </c>
    </row>
    <row r="40" spans="1:20" x14ac:dyDescent="0.25">
      <c r="A40" s="69">
        <v>44866</v>
      </c>
      <c r="B40" s="70">
        <v>1898</v>
      </c>
      <c r="C40" s="70">
        <v>471</v>
      </c>
      <c r="D40" s="70">
        <v>1035</v>
      </c>
      <c r="E40" s="70">
        <f t="shared" ref="E40" si="6">SUM(B40:D40)</f>
        <v>3404</v>
      </c>
    </row>
    <row r="41" spans="1:20" x14ac:dyDescent="0.25">
      <c r="A41" s="88">
        <v>44896</v>
      </c>
      <c r="B41" s="54">
        <v>2048</v>
      </c>
      <c r="C41" s="54">
        <v>546</v>
      </c>
      <c r="D41" s="54">
        <v>920</v>
      </c>
      <c r="E41" s="54">
        <f t="shared" ref="E41" si="7">SUM(B41:D41)</f>
        <v>3514</v>
      </c>
    </row>
    <row r="42" spans="1:20" x14ac:dyDescent="0.25">
      <c r="A42" s="90">
        <v>44927</v>
      </c>
      <c r="B42" s="94">
        <v>2013</v>
      </c>
      <c r="C42" s="94">
        <v>509</v>
      </c>
      <c r="D42" s="94">
        <v>744</v>
      </c>
      <c r="E42" s="94">
        <f t="shared" ref="E42" si="8">SUM(B42:D42)</f>
        <v>3266</v>
      </c>
    </row>
    <row r="43" spans="1:20" x14ac:dyDescent="0.25">
      <c r="A43" s="92">
        <v>44958</v>
      </c>
      <c r="B43" s="65">
        <v>2377</v>
      </c>
      <c r="C43" s="65">
        <v>794</v>
      </c>
      <c r="D43" s="65">
        <v>662</v>
      </c>
      <c r="E43" s="65">
        <f t="shared" ref="E43" si="9">SUM(B43:D43)</f>
        <v>3833</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331382.40999999997</v>
      </c>
      <c r="C47" s="28">
        <v>42175.179999999993</v>
      </c>
      <c r="D47" s="28">
        <v>17287.25</v>
      </c>
      <c r="E47" s="28">
        <f>SUM(B47:D47)</f>
        <v>390844.83999999997</v>
      </c>
      <c r="G47" s="12"/>
      <c r="T47" s="13"/>
    </row>
    <row r="48" spans="1:20" x14ac:dyDescent="0.25">
      <c r="A48" s="7">
        <v>43862</v>
      </c>
      <c r="B48" s="38">
        <v>539256.79</v>
      </c>
      <c r="C48" s="38">
        <v>57156.810000000019</v>
      </c>
      <c r="D48" s="38">
        <v>14759.269999999999</v>
      </c>
      <c r="E48" s="38">
        <f t="shared" ref="E48:E79" si="10">SUM(B48:D48)</f>
        <v>611172.87000000011</v>
      </c>
      <c r="G48" s="12"/>
      <c r="T48" s="13"/>
    </row>
    <row r="49" spans="1:20" x14ac:dyDescent="0.25">
      <c r="A49" s="6">
        <v>43891</v>
      </c>
      <c r="B49" s="28">
        <v>614911.10000000033</v>
      </c>
      <c r="C49" s="28">
        <v>91240.059999999954</v>
      </c>
      <c r="D49" s="28">
        <v>18866.079999999994</v>
      </c>
      <c r="E49" s="28">
        <f t="shared" si="10"/>
        <v>725017.24000000022</v>
      </c>
      <c r="G49" s="12"/>
      <c r="T49" s="13"/>
    </row>
    <row r="50" spans="1:20" x14ac:dyDescent="0.25">
      <c r="A50" s="7">
        <v>43922</v>
      </c>
      <c r="B50" s="38">
        <v>1330499.9300000006</v>
      </c>
      <c r="C50" s="38">
        <v>313690.25999999995</v>
      </c>
      <c r="D50" s="38">
        <v>80284.230000000025</v>
      </c>
      <c r="E50" s="38">
        <f t="shared" si="10"/>
        <v>1724474.4200000006</v>
      </c>
      <c r="G50" s="12"/>
      <c r="T50" s="13"/>
    </row>
    <row r="51" spans="1:20" x14ac:dyDescent="0.25">
      <c r="A51" s="6">
        <v>43952</v>
      </c>
      <c r="B51" s="28">
        <v>766874.97999999963</v>
      </c>
      <c r="C51" s="28">
        <v>615444.62000000023</v>
      </c>
      <c r="D51" s="28">
        <v>261358.67999999993</v>
      </c>
      <c r="E51" s="28">
        <f t="shared" si="10"/>
        <v>1643678.2799999998</v>
      </c>
      <c r="G51" s="12"/>
      <c r="T51" s="13"/>
    </row>
    <row r="52" spans="1:20" x14ac:dyDescent="0.25">
      <c r="A52" s="7">
        <v>43983</v>
      </c>
      <c r="B52" s="38">
        <v>380498.35000000009</v>
      </c>
      <c r="C52" s="38">
        <v>320150.44999999984</v>
      </c>
      <c r="D52" s="38">
        <v>515468.00000000017</v>
      </c>
      <c r="E52" s="38">
        <f t="shared" si="10"/>
        <v>1216116.8</v>
      </c>
      <c r="G52" s="12"/>
      <c r="T52" s="13"/>
    </row>
    <row r="53" spans="1:20" x14ac:dyDescent="0.25">
      <c r="A53" s="6">
        <v>44013</v>
      </c>
      <c r="B53" s="28">
        <v>208140.60000000003</v>
      </c>
      <c r="C53" s="28">
        <v>188033.58000000002</v>
      </c>
      <c r="D53" s="28">
        <v>558054.1599999998</v>
      </c>
      <c r="E53" s="28">
        <f t="shared" si="10"/>
        <v>954228.33999999985</v>
      </c>
      <c r="G53" s="12"/>
      <c r="T53" s="13"/>
    </row>
    <row r="54" spans="1:20" x14ac:dyDescent="0.25">
      <c r="A54" s="7">
        <v>44044</v>
      </c>
      <c r="B54" s="38">
        <v>254750.55</v>
      </c>
      <c r="C54" s="38">
        <v>84889.320000000036</v>
      </c>
      <c r="D54" s="38">
        <v>544572.39</v>
      </c>
      <c r="E54" s="38">
        <f t="shared" si="10"/>
        <v>884212.26</v>
      </c>
      <c r="G54" s="12"/>
      <c r="T54" s="13"/>
    </row>
    <row r="55" spans="1:20" x14ac:dyDescent="0.25">
      <c r="A55" s="6">
        <v>44075</v>
      </c>
      <c r="B55" s="28">
        <v>233201.98000000004</v>
      </c>
      <c r="C55" s="28">
        <v>127844.15999999999</v>
      </c>
      <c r="D55" s="28">
        <v>440455.2100000002</v>
      </c>
      <c r="E55" s="28">
        <f t="shared" si="10"/>
        <v>801501.35000000021</v>
      </c>
      <c r="G55" s="12"/>
      <c r="T55" s="13"/>
    </row>
    <row r="56" spans="1:20" x14ac:dyDescent="0.25">
      <c r="A56" s="7">
        <v>44105</v>
      </c>
      <c r="B56" s="38">
        <v>263186</v>
      </c>
      <c r="C56" s="38">
        <v>118563</v>
      </c>
      <c r="D56" s="38">
        <v>444344</v>
      </c>
      <c r="E56" s="38">
        <f t="shared" si="10"/>
        <v>826093</v>
      </c>
      <c r="G56" s="12"/>
      <c r="T56" s="13"/>
    </row>
    <row r="57" spans="1:20" x14ac:dyDescent="0.25">
      <c r="A57" s="6">
        <v>44136</v>
      </c>
      <c r="B57" s="28">
        <v>340145</v>
      </c>
      <c r="C57" s="28">
        <v>132091</v>
      </c>
      <c r="D57" s="28">
        <v>453964</v>
      </c>
      <c r="E57" s="28">
        <f t="shared" si="10"/>
        <v>926200</v>
      </c>
      <c r="G57" s="12"/>
      <c r="T57" s="13"/>
    </row>
    <row r="58" spans="1:20" x14ac:dyDescent="0.25">
      <c r="A58" s="7">
        <v>44166</v>
      </c>
      <c r="B58" s="38">
        <v>808261</v>
      </c>
      <c r="C58" s="38">
        <v>149833</v>
      </c>
      <c r="D58" s="38">
        <v>478138</v>
      </c>
      <c r="E58" s="38">
        <f t="shared" si="10"/>
        <v>1436232</v>
      </c>
      <c r="G58" s="12"/>
      <c r="T58" s="13"/>
    </row>
    <row r="59" spans="1:20" x14ac:dyDescent="0.25">
      <c r="A59" s="6">
        <v>44197</v>
      </c>
      <c r="B59" s="28">
        <v>876201</v>
      </c>
      <c r="C59" s="28">
        <v>292884</v>
      </c>
      <c r="D59" s="28">
        <v>501265</v>
      </c>
      <c r="E59" s="28">
        <f t="shared" si="10"/>
        <v>1670350</v>
      </c>
      <c r="G59" s="12"/>
      <c r="T59" s="13"/>
    </row>
    <row r="60" spans="1:20" x14ac:dyDescent="0.25">
      <c r="A60" s="7">
        <v>44228</v>
      </c>
      <c r="B60" s="38">
        <v>784887</v>
      </c>
      <c r="C60" s="38">
        <v>248293</v>
      </c>
      <c r="D60" s="38">
        <v>413198</v>
      </c>
      <c r="E60" s="38">
        <f t="shared" si="10"/>
        <v>1446378</v>
      </c>
      <c r="G60" s="12"/>
      <c r="T60" s="13"/>
    </row>
    <row r="61" spans="1:20" x14ac:dyDescent="0.25">
      <c r="A61" s="6">
        <v>44256</v>
      </c>
      <c r="B61" s="28">
        <v>478223</v>
      </c>
      <c r="C61" s="28">
        <v>143008</v>
      </c>
      <c r="D61" s="28">
        <v>258195</v>
      </c>
      <c r="E61" s="28">
        <f t="shared" si="10"/>
        <v>879426</v>
      </c>
      <c r="G61" s="12"/>
      <c r="T61" s="13"/>
    </row>
    <row r="62" spans="1:20" x14ac:dyDescent="0.25">
      <c r="A62" s="7">
        <v>44287</v>
      </c>
      <c r="B62" s="38">
        <v>470683</v>
      </c>
      <c r="C62" s="38">
        <v>114409</v>
      </c>
      <c r="D62" s="38">
        <v>222222</v>
      </c>
      <c r="E62" s="38">
        <f t="shared" si="10"/>
        <v>807314</v>
      </c>
      <c r="G62" s="14"/>
      <c r="H62" s="15"/>
      <c r="I62" s="15"/>
      <c r="J62" s="15"/>
      <c r="K62" s="15"/>
      <c r="L62" s="15"/>
      <c r="M62" s="15"/>
      <c r="N62" s="15"/>
      <c r="O62" s="15"/>
      <c r="P62" s="15"/>
      <c r="Q62" s="15"/>
      <c r="R62" s="15"/>
      <c r="S62" s="15"/>
      <c r="T62" s="16"/>
    </row>
    <row r="63" spans="1:20" x14ac:dyDescent="0.25">
      <c r="A63" s="6">
        <v>44317</v>
      </c>
      <c r="B63" s="28">
        <v>413999.85000000015</v>
      </c>
      <c r="C63" s="28">
        <v>109613.29999999999</v>
      </c>
      <c r="D63" s="28">
        <v>170645.99000000002</v>
      </c>
      <c r="E63" s="28">
        <f t="shared" si="10"/>
        <v>694259.14000000013</v>
      </c>
    </row>
    <row r="64" spans="1:20" x14ac:dyDescent="0.25">
      <c r="A64" s="7">
        <v>44348</v>
      </c>
      <c r="B64" s="38">
        <v>210771.0100000001</v>
      </c>
      <c r="C64" s="38">
        <v>85004.880000000019</v>
      </c>
      <c r="D64" s="38">
        <v>136554.26</v>
      </c>
      <c r="E64" s="38">
        <f t="shared" si="10"/>
        <v>432330.15000000014</v>
      </c>
    </row>
    <row r="65" spans="1:11" x14ac:dyDescent="0.25">
      <c r="A65" s="6">
        <v>44378</v>
      </c>
      <c r="B65" s="28">
        <v>192948</v>
      </c>
      <c r="C65" s="28">
        <v>74696</v>
      </c>
      <c r="D65" s="28">
        <v>113082</v>
      </c>
      <c r="E65" s="28">
        <f t="shared" si="10"/>
        <v>380726</v>
      </c>
    </row>
    <row r="66" spans="1:11" x14ac:dyDescent="0.25">
      <c r="A66" s="7">
        <v>44409</v>
      </c>
      <c r="B66" s="38">
        <v>146154.71000000005</v>
      </c>
      <c r="C66" s="38">
        <v>57887.810000000019</v>
      </c>
      <c r="D66" s="38">
        <v>91861.829999999987</v>
      </c>
      <c r="E66" s="38">
        <f t="shared" si="10"/>
        <v>295904.35000000009</v>
      </c>
    </row>
    <row r="67" spans="1:11" x14ac:dyDescent="0.25">
      <c r="A67" s="6">
        <v>44440</v>
      </c>
      <c r="B67" s="28">
        <v>155829</v>
      </c>
      <c r="C67" s="28">
        <v>36861</v>
      </c>
      <c r="D67" s="28">
        <v>77051</v>
      </c>
      <c r="E67" s="28">
        <f t="shared" si="10"/>
        <v>269741</v>
      </c>
    </row>
    <row r="68" spans="1:11" x14ac:dyDescent="0.25">
      <c r="A68" s="7">
        <v>44470</v>
      </c>
      <c r="B68" s="38">
        <v>201284.66</v>
      </c>
      <c r="C68" s="38">
        <v>46898.359999999979</v>
      </c>
      <c r="D68" s="38">
        <v>73282.040000000037</v>
      </c>
      <c r="E68" s="38">
        <f t="shared" si="10"/>
        <v>321465.06000000006</v>
      </c>
      <c r="H68" s="75" t="s">
        <v>15</v>
      </c>
      <c r="I68" s="76"/>
      <c r="J68" s="76"/>
      <c r="K68" s="77"/>
    </row>
    <row r="69" spans="1:11" x14ac:dyDescent="0.25">
      <c r="A69" s="6">
        <v>44501</v>
      </c>
      <c r="B69" s="28">
        <v>259253.93999999994</v>
      </c>
      <c r="C69" s="28">
        <v>42716.54</v>
      </c>
      <c r="D69" s="28">
        <v>60594.270000000033</v>
      </c>
      <c r="E69" s="28">
        <f t="shared" si="10"/>
        <v>362564.74999999994</v>
      </c>
      <c r="H69" s="20" t="s">
        <v>2</v>
      </c>
      <c r="I69" s="21" t="s">
        <v>3</v>
      </c>
      <c r="J69" s="22" t="s">
        <v>4</v>
      </c>
      <c r="K69" s="48" t="s">
        <v>5</v>
      </c>
    </row>
    <row r="70" spans="1:11" x14ac:dyDescent="0.25">
      <c r="A70" s="7">
        <v>44531</v>
      </c>
      <c r="B70" s="38">
        <v>489769.88999999996</v>
      </c>
      <c r="C70" s="38">
        <v>62354.160000000011</v>
      </c>
      <c r="D70" s="38">
        <v>50437.539999999994</v>
      </c>
      <c r="E70" s="38">
        <f t="shared" si="10"/>
        <v>602561.59</v>
      </c>
      <c r="G70" s="17" t="s">
        <v>6</v>
      </c>
      <c r="H70" s="34">
        <f>B84-B83</f>
        <v>450706.39999999932</v>
      </c>
      <c r="I70" s="34">
        <f t="shared" ref="I70:K70" si="11">C84-C83</f>
        <v>85565.14999999998</v>
      </c>
      <c r="J70" s="34">
        <f t="shared" si="11"/>
        <v>17368.790000000081</v>
      </c>
      <c r="K70" s="35">
        <f t="shared" si="11"/>
        <v>553640.33999999939</v>
      </c>
    </row>
    <row r="71" spans="1:11" x14ac:dyDescent="0.25">
      <c r="A71" s="6">
        <v>44562</v>
      </c>
      <c r="B71" s="28">
        <v>849073.19000000006</v>
      </c>
      <c r="C71" s="28">
        <v>79012.969999999972</v>
      </c>
      <c r="D71" s="28">
        <v>40528.289999999994</v>
      </c>
      <c r="E71" s="28">
        <f t="shared" si="10"/>
        <v>968614.45000000007</v>
      </c>
      <c r="G71" s="17" t="s">
        <v>7</v>
      </c>
      <c r="H71" s="36">
        <f>(B84-B83)/B83</f>
        <v>0.44598139216314558</v>
      </c>
      <c r="I71" s="36">
        <f t="shared" ref="I71:K71" si="12">(C84-C83)/C83</f>
        <v>0.69085880708396041</v>
      </c>
      <c r="J71" s="36">
        <f t="shared" si="12"/>
        <v>0.22175950657434548</v>
      </c>
      <c r="K71" s="33">
        <f t="shared" si="12"/>
        <v>0.45650871577046265</v>
      </c>
    </row>
    <row r="72" spans="1:11" x14ac:dyDescent="0.25">
      <c r="A72" s="7">
        <v>44593</v>
      </c>
      <c r="B72" s="38">
        <v>1012538.3500000002</v>
      </c>
      <c r="C72" s="38">
        <v>112485.09999999999</v>
      </c>
      <c r="D72" s="38">
        <v>40995.090000000018</v>
      </c>
      <c r="E72" s="38">
        <f t="shared" si="10"/>
        <v>1166018.5400000003</v>
      </c>
      <c r="G72" s="17" t="s">
        <v>8</v>
      </c>
      <c r="H72" s="26">
        <f>B84-B72</f>
        <v>448762.67999999982</v>
      </c>
      <c r="I72" s="26">
        <f t="shared" ref="I72:K72" si="13">C84-C72</f>
        <v>96933.36000000003</v>
      </c>
      <c r="J72" s="26">
        <f t="shared" si="13"/>
        <v>54696.340000000004</v>
      </c>
      <c r="K72" s="27">
        <f t="shared" si="13"/>
        <v>600392.37999999966</v>
      </c>
    </row>
    <row r="73" spans="1:11" x14ac:dyDescent="0.25">
      <c r="A73" s="6">
        <v>44621</v>
      </c>
      <c r="B73" s="28">
        <v>616623.67000000027</v>
      </c>
      <c r="C73" s="28">
        <v>118311.03</v>
      </c>
      <c r="D73" s="28">
        <v>48112.210000000036</v>
      </c>
      <c r="E73" s="28">
        <f t="shared" si="10"/>
        <v>783046.91000000038</v>
      </c>
      <c r="G73" s="17" t="s">
        <v>9</v>
      </c>
      <c r="H73" s="18">
        <f>(B84-B72)/B72</f>
        <v>0.44320561290345173</v>
      </c>
      <c r="I73" s="18">
        <f t="shared" ref="I73:K73" si="14">(C84-C72)/C72</f>
        <v>0.86174399987198336</v>
      </c>
      <c r="J73" s="18">
        <f t="shared" si="14"/>
        <v>1.3342168537744392</v>
      </c>
      <c r="K73" s="19">
        <f t="shared" si="14"/>
        <v>0.51490809056946862</v>
      </c>
    </row>
    <row r="74" spans="1:11" x14ac:dyDescent="0.25">
      <c r="A74" s="7">
        <v>44652</v>
      </c>
      <c r="B74" s="38">
        <v>554419.63000000024</v>
      </c>
      <c r="C74" s="38">
        <v>102159.96999999999</v>
      </c>
      <c r="D74" s="38">
        <v>61682.16000000004</v>
      </c>
      <c r="E74" s="38">
        <f t="shared" si="10"/>
        <v>718261.76000000024</v>
      </c>
    </row>
    <row r="75" spans="1:11" x14ac:dyDescent="0.25">
      <c r="A75" s="6">
        <v>44682</v>
      </c>
      <c r="B75" s="28">
        <v>476669</v>
      </c>
      <c r="C75" s="28">
        <v>77427</v>
      </c>
      <c r="D75" s="28">
        <v>58542</v>
      </c>
      <c r="E75" s="28">
        <f t="shared" si="10"/>
        <v>612638</v>
      </c>
    </row>
    <row r="76" spans="1:11" x14ac:dyDescent="0.25">
      <c r="A76" s="7">
        <v>44713</v>
      </c>
      <c r="B76" s="38">
        <v>374564.48000000021</v>
      </c>
      <c r="C76" s="38">
        <v>53624.61</v>
      </c>
      <c r="D76" s="38">
        <v>62943.909999999989</v>
      </c>
      <c r="E76" s="38">
        <f t="shared" si="10"/>
        <v>491133.00000000017</v>
      </c>
    </row>
    <row r="77" spans="1:11" x14ac:dyDescent="0.25">
      <c r="A77" s="6">
        <v>44743</v>
      </c>
      <c r="B77" s="28">
        <v>323674.29999999976</v>
      </c>
      <c r="C77" s="28">
        <v>78183.580000000045</v>
      </c>
      <c r="D77" s="28">
        <v>69727.89</v>
      </c>
      <c r="E77" s="28">
        <f t="shared" si="10"/>
        <v>471585.76999999979</v>
      </c>
    </row>
    <row r="78" spans="1:11" x14ac:dyDescent="0.25">
      <c r="A78" s="7">
        <v>44774</v>
      </c>
      <c r="B78" s="38">
        <v>221008.34999999995</v>
      </c>
      <c r="C78" s="38">
        <v>74462.799999999988</v>
      </c>
      <c r="D78" s="38">
        <v>86583.910000000018</v>
      </c>
      <c r="E78" s="38">
        <f t="shared" si="10"/>
        <v>382055.05999999994</v>
      </c>
    </row>
    <row r="79" spans="1:11" x14ac:dyDescent="0.25">
      <c r="A79" s="39">
        <v>44805</v>
      </c>
      <c r="B79" s="40">
        <v>202539.22999999995</v>
      </c>
      <c r="C79" s="40">
        <v>69487.680000000008</v>
      </c>
      <c r="D79" s="40">
        <v>117617.24000000002</v>
      </c>
      <c r="E79" s="40">
        <f t="shared" si="10"/>
        <v>389644.15</v>
      </c>
    </row>
    <row r="80" spans="1:11" x14ac:dyDescent="0.25">
      <c r="A80" s="55">
        <v>44835</v>
      </c>
      <c r="B80" s="56">
        <v>220485.38999999996</v>
      </c>
      <c r="C80" s="56">
        <v>65428.139999999992</v>
      </c>
      <c r="D80" s="56">
        <v>111346.88000000002</v>
      </c>
      <c r="E80" s="56">
        <f t="shared" ref="E80" si="15">SUM(B80:D80)</f>
        <v>397260.41</v>
      </c>
    </row>
    <row r="81" spans="1:5" x14ac:dyDescent="0.25">
      <c r="A81" s="58">
        <v>44866</v>
      </c>
      <c r="B81" s="66">
        <v>291472.00000000017</v>
      </c>
      <c r="C81" s="66">
        <v>57456.989999999991</v>
      </c>
      <c r="D81" s="66">
        <v>107829.56999999999</v>
      </c>
      <c r="E81" s="66">
        <f t="shared" ref="E81" si="16">SUM(B81:D81)</f>
        <v>456758.56000000017</v>
      </c>
    </row>
    <row r="82" spans="1:5" x14ac:dyDescent="0.25">
      <c r="A82" s="55">
        <v>44896</v>
      </c>
      <c r="B82" s="56">
        <v>795674.78999999992</v>
      </c>
      <c r="C82" s="56">
        <v>60981.80999999999</v>
      </c>
      <c r="D82" s="56">
        <v>94248.910000000062</v>
      </c>
      <c r="E82" s="56">
        <f t="shared" ref="E82" si="17">SUM(B82:D82)</f>
        <v>950905.50999999989</v>
      </c>
    </row>
    <row r="83" spans="1:5" x14ac:dyDescent="0.25">
      <c r="A83" s="90">
        <v>44927</v>
      </c>
      <c r="B83" s="91">
        <v>1010594.6300000007</v>
      </c>
      <c r="C83" s="91">
        <v>123853.31000000004</v>
      </c>
      <c r="D83" s="91">
        <v>78322.639999999941</v>
      </c>
      <c r="E83" s="91">
        <f t="shared" ref="E83" si="18">SUM(B83:D83)</f>
        <v>1212770.5800000005</v>
      </c>
    </row>
    <row r="84" spans="1:5" x14ac:dyDescent="0.25">
      <c r="A84" s="92">
        <v>44958</v>
      </c>
      <c r="B84" s="93">
        <v>1461301.03</v>
      </c>
      <c r="C84" s="93">
        <v>209418.46000000002</v>
      </c>
      <c r="D84" s="93">
        <v>95691.430000000022</v>
      </c>
      <c r="E84" s="93">
        <f t="shared" ref="E84" si="19">SUM(B84:D84)</f>
        <v>1766410.92</v>
      </c>
    </row>
    <row r="86" spans="1:5" x14ac:dyDescent="0.25">
      <c r="A86" s="75" t="s">
        <v>12</v>
      </c>
      <c r="B86" s="77"/>
    </row>
    <row r="87" spans="1:5" x14ac:dyDescent="0.25">
      <c r="A87" s="29" t="s">
        <v>0</v>
      </c>
      <c r="B87" s="29" t="s">
        <v>13</v>
      </c>
    </row>
    <row r="88" spans="1:5" x14ac:dyDescent="0.25">
      <c r="A88" s="6">
        <v>43831</v>
      </c>
      <c r="B88" s="28">
        <f>E47/E6</f>
        <v>186.20525964745116</v>
      </c>
    </row>
    <row r="89" spans="1:5" x14ac:dyDescent="0.25">
      <c r="A89" s="7">
        <v>43862</v>
      </c>
      <c r="B89" s="38">
        <f>E48/E7</f>
        <v>239.86376373626379</v>
      </c>
    </row>
    <row r="90" spans="1:5" x14ac:dyDescent="0.25">
      <c r="A90" s="6">
        <v>43891</v>
      </c>
      <c r="B90" s="28">
        <f>E49/E8</f>
        <v>244.52520741989889</v>
      </c>
    </row>
    <row r="91" spans="1:5" x14ac:dyDescent="0.25">
      <c r="A91" s="7">
        <v>43922</v>
      </c>
      <c r="B91" s="38">
        <f>E50/E9</f>
        <v>345.72462309542914</v>
      </c>
    </row>
    <row r="92" spans="1:5" x14ac:dyDescent="0.25">
      <c r="A92" s="39">
        <v>43952</v>
      </c>
      <c r="B92" s="28">
        <f>E51/E10</f>
        <v>333.13301175516818</v>
      </c>
    </row>
    <row r="93" spans="1:5" x14ac:dyDescent="0.25">
      <c r="A93" s="7">
        <v>43983</v>
      </c>
      <c r="B93" s="38">
        <f>E52/E11</f>
        <v>312.70681409102599</v>
      </c>
    </row>
    <row r="94" spans="1:5" x14ac:dyDescent="0.25">
      <c r="A94" s="6">
        <v>44013</v>
      </c>
      <c r="B94" s="28">
        <f>E53/E12</f>
        <v>263.45343456653779</v>
      </c>
    </row>
    <row r="95" spans="1:5" x14ac:dyDescent="0.25">
      <c r="A95" s="7">
        <v>44044</v>
      </c>
      <c r="B95" s="38">
        <f>E54/E13</f>
        <v>236.1678044871795</v>
      </c>
    </row>
    <row r="96" spans="1:5" x14ac:dyDescent="0.25">
      <c r="A96" s="6">
        <v>44075</v>
      </c>
      <c r="B96" s="28">
        <f>E55/E14</f>
        <v>219.89063100137179</v>
      </c>
    </row>
    <row r="97" spans="1:8" x14ac:dyDescent="0.25">
      <c r="A97" s="7">
        <v>44105</v>
      </c>
      <c r="B97" s="38">
        <f>E56/E15</f>
        <v>213.40557995350039</v>
      </c>
    </row>
    <row r="98" spans="1:8" x14ac:dyDescent="0.25">
      <c r="A98" s="6">
        <v>44136</v>
      </c>
      <c r="B98" s="28">
        <f>E57/E16</f>
        <v>254.17124039517014</v>
      </c>
    </row>
    <row r="99" spans="1:8" x14ac:dyDescent="0.25">
      <c r="A99" s="7">
        <v>44166</v>
      </c>
      <c r="B99" s="38">
        <f>E58/E17</f>
        <v>364.52588832487311</v>
      </c>
    </row>
    <row r="100" spans="1:8" x14ac:dyDescent="0.25">
      <c r="A100" s="6">
        <v>44197</v>
      </c>
      <c r="B100" s="28">
        <f>E59/E18</f>
        <v>459.13963716327652</v>
      </c>
    </row>
    <row r="101" spans="1:8" x14ac:dyDescent="0.25">
      <c r="A101" s="7">
        <v>44228</v>
      </c>
      <c r="B101" s="38">
        <f>E60/E19</f>
        <v>426.40860849056605</v>
      </c>
    </row>
    <row r="102" spans="1:8" x14ac:dyDescent="0.25">
      <c r="A102" s="6">
        <v>44256</v>
      </c>
      <c r="B102" s="28">
        <f>E61/E20</f>
        <v>351.48920863309354</v>
      </c>
    </row>
    <row r="103" spans="1:8" x14ac:dyDescent="0.25">
      <c r="A103" s="7">
        <v>44287</v>
      </c>
      <c r="B103" s="38">
        <f>E62/E21</f>
        <v>306.84682630178639</v>
      </c>
    </row>
    <row r="104" spans="1:8" x14ac:dyDescent="0.25">
      <c r="A104" s="6">
        <v>44317</v>
      </c>
      <c r="B104" s="28">
        <f>E63/E22</f>
        <v>244.28541168191418</v>
      </c>
    </row>
    <row r="105" spans="1:8" x14ac:dyDescent="0.25">
      <c r="A105" s="7">
        <v>44348</v>
      </c>
      <c r="B105" s="38">
        <f>E64/E23</f>
        <v>171.83233306836254</v>
      </c>
    </row>
    <row r="106" spans="1:8" x14ac:dyDescent="0.25">
      <c r="A106" s="6">
        <v>44378</v>
      </c>
      <c r="B106" s="28">
        <f>E65/E24</f>
        <v>134.53215547703181</v>
      </c>
    </row>
    <row r="107" spans="1:8" x14ac:dyDescent="0.25">
      <c r="A107" s="7">
        <v>44409</v>
      </c>
      <c r="B107" s="38">
        <f>E66/E25</f>
        <v>113.11328363914377</v>
      </c>
    </row>
    <row r="108" spans="1:8" x14ac:dyDescent="0.25">
      <c r="A108" s="6">
        <v>44440</v>
      </c>
      <c r="B108" s="28">
        <f>E67/E26</f>
        <v>91.998976807639835</v>
      </c>
      <c r="H108" s="20" t="s">
        <v>13</v>
      </c>
    </row>
    <row r="109" spans="1:8" x14ac:dyDescent="0.25">
      <c r="A109" s="7">
        <v>44470</v>
      </c>
      <c r="B109" s="38">
        <f>E68/E27</f>
        <v>104.78000651890484</v>
      </c>
      <c r="G109" s="17" t="s">
        <v>6</v>
      </c>
      <c r="H109" s="30">
        <f>B125-B124</f>
        <v>89.510839935653848</v>
      </c>
    </row>
    <row r="110" spans="1:8" x14ac:dyDescent="0.25">
      <c r="A110" s="6">
        <v>44501</v>
      </c>
      <c r="B110" s="28">
        <f>E69/E28</f>
        <v>125.36817081604424</v>
      </c>
      <c r="G110" s="17" t="s">
        <v>7</v>
      </c>
      <c r="H110" s="25">
        <f>(B125-B124)/B124</f>
        <v>0.24105334351847926</v>
      </c>
    </row>
    <row r="111" spans="1:8" x14ac:dyDescent="0.25">
      <c r="A111" s="7">
        <v>44531</v>
      </c>
      <c r="B111" s="38">
        <f>E70/E29</f>
        <v>197.43171363040628</v>
      </c>
      <c r="G111" s="17" t="s">
        <v>8</v>
      </c>
      <c r="H111" s="31">
        <f>B125-B113</f>
        <v>111.00237593861124</v>
      </c>
    </row>
    <row r="112" spans="1:8" x14ac:dyDescent="0.25">
      <c r="A112" s="6">
        <v>44562</v>
      </c>
      <c r="B112" s="28">
        <f>E71/E30</f>
        <v>298.67852297255632</v>
      </c>
      <c r="G112" s="17" t="s">
        <v>9</v>
      </c>
      <c r="H112" s="19">
        <f>(B125-B113)/B113</f>
        <v>0.31729419928725244</v>
      </c>
    </row>
    <row r="113" spans="1:2" x14ac:dyDescent="0.25">
      <c r="A113" s="7">
        <v>44593</v>
      </c>
      <c r="B113" s="38">
        <f>E72/E31</f>
        <v>349.84054605460557</v>
      </c>
    </row>
    <row r="114" spans="1:2" x14ac:dyDescent="0.25">
      <c r="A114" s="6">
        <v>44621</v>
      </c>
      <c r="B114" s="28">
        <f>E73/E32</f>
        <v>272.17480361487674</v>
      </c>
    </row>
    <row r="115" spans="1:2" x14ac:dyDescent="0.25">
      <c r="A115" s="7">
        <v>44652</v>
      </c>
      <c r="B115" s="38">
        <f>E74/E33</f>
        <v>268.91117933358299</v>
      </c>
    </row>
    <row r="116" spans="1:2" x14ac:dyDescent="0.25">
      <c r="A116" s="6">
        <v>44682</v>
      </c>
      <c r="B116" s="28">
        <f>E75/E34</f>
        <v>226.56730769230768</v>
      </c>
    </row>
    <row r="117" spans="1:2" x14ac:dyDescent="0.25">
      <c r="A117" s="7">
        <v>44713</v>
      </c>
      <c r="B117" s="38">
        <f>E76/E35</f>
        <v>192.45023510971794</v>
      </c>
    </row>
    <row r="118" spans="1:2" x14ac:dyDescent="0.25">
      <c r="A118" s="6">
        <v>44743</v>
      </c>
      <c r="B118" s="28">
        <f>E77/E36</f>
        <v>142.51609851919002</v>
      </c>
    </row>
    <row r="119" spans="1:2" x14ac:dyDescent="0.25">
      <c r="A119" s="7">
        <v>44774</v>
      </c>
      <c r="B119" s="38">
        <f>E78/E37</f>
        <v>124.56963156178674</v>
      </c>
    </row>
    <row r="120" spans="1:2" x14ac:dyDescent="0.25">
      <c r="A120" s="39">
        <v>44805</v>
      </c>
      <c r="B120" s="40">
        <f>E79/E38</f>
        <v>126.13925218517321</v>
      </c>
    </row>
    <row r="121" spans="1:2" x14ac:dyDescent="0.25">
      <c r="A121" s="55">
        <v>44835</v>
      </c>
      <c r="B121" s="56">
        <f>E80/E39</f>
        <v>125.47707201516108</v>
      </c>
    </row>
    <row r="122" spans="1:2" x14ac:dyDescent="0.25">
      <c r="A122" s="69">
        <v>44866</v>
      </c>
      <c r="B122" s="71">
        <f>E81/E40</f>
        <v>134.1828907168038</v>
      </c>
    </row>
    <row r="123" spans="1:2" x14ac:dyDescent="0.25">
      <c r="A123" s="88">
        <v>44896</v>
      </c>
      <c r="B123" s="89">
        <f>E82/E41</f>
        <v>270.60486909504834</v>
      </c>
    </row>
    <row r="124" spans="1:2" x14ac:dyDescent="0.25">
      <c r="A124" s="90">
        <v>44927</v>
      </c>
      <c r="B124" s="91">
        <f>E83/E42</f>
        <v>371.33208205756296</v>
      </c>
    </row>
    <row r="125" spans="1:2" x14ac:dyDescent="0.25">
      <c r="A125" s="92">
        <v>44958</v>
      </c>
      <c r="B125" s="93">
        <f>E84/E43</f>
        <v>460.84292199321681</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20FA2-82FF-40E1-945A-BA99C69E3FF4}">
  <dimension ref="A1:T125"/>
  <sheetViews>
    <sheetView workbookViewId="0">
      <selection activeCell="D124" sqref="D124"/>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10.57031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36</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f>'IPCO - Commercial'!B6+'PGE - Commercial'!B6+'PAC - Commercial'!B6+'Avista - Commercial'!B6+'CNG - Commercial'!B6+'NWN - Commercial'!B6</f>
        <v>8538</v>
      </c>
      <c r="C6" s="8">
        <f>'IPCO - Commercial'!C6+'PGE - Commercial'!C6+'PAC - Commercial'!C6+'Avista - Commercial'!C6+'CNG - Commercial'!C6+'NWN - Commercial'!C6</f>
        <v>2183</v>
      </c>
      <c r="D6" s="8">
        <f>'IPCO - Commercial'!D6+'PGE - Commercial'!D6+'PAC - Commercial'!D6+'Avista - Commercial'!D6+'CNG - Commercial'!D6+'NWN - Commercial'!D6</f>
        <v>2237</v>
      </c>
      <c r="E6" s="8">
        <f>SUM(B6:D6)</f>
        <v>12958</v>
      </c>
      <c r="G6" s="12"/>
      <c r="T6" s="13"/>
    </row>
    <row r="7" spans="1:20" x14ac:dyDescent="0.25">
      <c r="A7" s="7">
        <v>43862</v>
      </c>
      <c r="B7" s="37">
        <f>'IPCO - Commercial'!B7+'PGE - Commercial'!B7+'PAC - Commercial'!B7+'Avista - Commercial'!B7+'CNG - Commercial'!B7+'NWN - Commercial'!B7</f>
        <v>8915</v>
      </c>
      <c r="C7" s="37">
        <f>'IPCO - Commercial'!C7+'PGE - Commercial'!C7+'PAC - Commercial'!C7+'Avista - Commercial'!C7+'CNG - Commercial'!C7+'NWN - Commercial'!C7</f>
        <v>2403</v>
      </c>
      <c r="D7" s="37">
        <f>'IPCO - Commercial'!D7+'PGE - Commercial'!D7+'PAC - Commercial'!D7+'Avista - Commercial'!D7+'CNG - Commercial'!D7+'NWN - Commercial'!D7</f>
        <v>2135</v>
      </c>
      <c r="E7" s="37">
        <f t="shared" ref="E7:E37" si="0">SUM(B7:D7)</f>
        <v>13453</v>
      </c>
      <c r="G7" s="12"/>
      <c r="T7" s="13"/>
    </row>
    <row r="8" spans="1:20" x14ac:dyDescent="0.25">
      <c r="A8" s="6">
        <v>43891</v>
      </c>
      <c r="B8" s="8">
        <f>'IPCO - Commercial'!B8+'PGE - Commercial'!B8+'PAC - Commercial'!B8+'Avista - Commercial'!B8+'CNG - Commercial'!B8+'NWN - Commercial'!B8</f>
        <v>10299</v>
      </c>
      <c r="C8" s="8">
        <f>'IPCO - Commercial'!C8+'PGE - Commercial'!C8+'PAC - Commercial'!C8+'Avista - Commercial'!C8+'CNG - Commercial'!C8+'NWN - Commercial'!C8</f>
        <v>3154</v>
      </c>
      <c r="D8" s="8">
        <f>'IPCO - Commercial'!D8+'PGE - Commercial'!D8+'PAC - Commercial'!D8+'Avista - Commercial'!D8+'CNG - Commercial'!D8+'NWN - Commercial'!D8</f>
        <v>2489</v>
      </c>
      <c r="E8" s="8">
        <f t="shared" si="0"/>
        <v>15942</v>
      </c>
      <c r="G8" s="12"/>
      <c r="T8" s="13"/>
    </row>
    <row r="9" spans="1:20" x14ac:dyDescent="0.25">
      <c r="A9" s="7">
        <v>43922</v>
      </c>
      <c r="B9" s="37">
        <f>'IPCO - Commercial'!B9+'PGE - Commercial'!B9+'PAC - Commercial'!B9+'Avista - Commercial'!B9+'CNG - Commercial'!B9+'NWN - Commercial'!B9</f>
        <v>13161</v>
      </c>
      <c r="C9" s="37">
        <f>'IPCO - Commercial'!C9+'PGE - Commercial'!C9+'PAC - Commercial'!C9+'Avista - Commercial'!C9+'CNG - Commercial'!C9+'NWN - Commercial'!C9</f>
        <v>4714</v>
      </c>
      <c r="D9" s="37">
        <f>'IPCO - Commercial'!D9+'PGE - Commercial'!D9+'PAC - Commercial'!D9+'Avista - Commercial'!D9+'CNG - Commercial'!D9+'NWN - Commercial'!D9</f>
        <v>3912</v>
      </c>
      <c r="E9" s="37">
        <f t="shared" si="0"/>
        <v>21787</v>
      </c>
      <c r="G9" s="12"/>
      <c r="T9" s="13"/>
    </row>
    <row r="10" spans="1:20" x14ac:dyDescent="0.25">
      <c r="A10" s="6">
        <v>43952</v>
      </c>
      <c r="B10" s="8">
        <f>'IPCO - Commercial'!B10+'PGE - Commercial'!B10+'PAC - Commercial'!B10+'Avista - Commercial'!B10+'CNG - Commercial'!B10+'NWN - Commercial'!B10</f>
        <v>11994</v>
      </c>
      <c r="C10" s="8">
        <f>'IPCO - Commercial'!C10+'PGE - Commercial'!C10+'PAC - Commercial'!C10+'Avista - Commercial'!C10+'CNG - Commercial'!C10+'NWN - Commercial'!C10</f>
        <v>5502</v>
      </c>
      <c r="D10" s="8">
        <f>'IPCO - Commercial'!D10+'PGE - Commercial'!D10+'PAC - Commercial'!D10+'Avista - Commercial'!D10+'CNG - Commercial'!D10+'NWN - Commercial'!D10</f>
        <v>5802</v>
      </c>
      <c r="E10" s="8">
        <f t="shared" si="0"/>
        <v>23298</v>
      </c>
      <c r="G10" s="12"/>
      <c r="T10" s="13"/>
    </row>
    <row r="11" spans="1:20" x14ac:dyDescent="0.25">
      <c r="A11" s="7">
        <v>43983</v>
      </c>
      <c r="B11" s="37">
        <f>'IPCO - Commercial'!B11+'PGE - Commercial'!B11+'PAC - Commercial'!B11+'Avista - Commercial'!B11+'CNG - Commercial'!B11+'NWN - Commercial'!B11</f>
        <v>8776</v>
      </c>
      <c r="C11" s="37">
        <f>'IPCO - Commercial'!C11+'PGE - Commercial'!C11+'PAC - Commercial'!C11+'Avista - Commercial'!C11+'CNG - Commercial'!C11+'NWN - Commercial'!C11</f>
        <v>3830</v>
      </c>
      <c r="D11" s="37">
        <f>'IPCO - Commercial'!D11+'PGE - Commercial'!D11+'PAC - Commercial'!D11+'Avista - Commercial'!D11+'CNG - Commercial'!D11+'NWN - Commercial'!D11</f>
        <v>7086</v>
      </c>
      <c r="E11" s="37">
        <f t="shared" si="0"/>
        <v>19692</v>
      </c>
      <c r="G11" s="12"/>
      <c r="T11" s="13"/>
    </row>
    <row r="12" spans="1:20" x14ac:dyDescent="0.25">
      <c r="A12" s="6">
        <v>44013</v>
      </c>
      <c r="B12" s="8">
        <f>'IPCO - Commercial'!B12+'PGE - Commercial'!B12+'PAC - Commercial'!B12+'Avista - Commercial'!B12+'CNG - Commercial'!B12+'NWN - Commercial'!B12</f>
        <v>9055</v>
      </c>
      <c r="C12" s="8">
        <f>'IPCO - Commercial'!C12+'PGE - Commercial'!C12+'PAC - Commercial'!C12+'Avista - Commercial'!C12+'CNG - Commercial'!C12+'NWN - Commercial'!C12</f>
        <v>2896</v>
      </c>
      <c r="D12" s="8">
        <f>'IPCO - Commercial'!D12+'PGE - Commercial'!D12+'PAC - Commercial'!D12+'Avista - Commercial'!D12+'CNG - Commercial'!D12+'NWN - Commercial'!D12</f>
        <v>7144</v>
      </c>
      <c r="E12" s="8">
        <f t="shared" si="0"/>
        <v>19095</v>
      </c>
      <c r="G12" s="12"/>
      <c r="T12" s="13"/>
    </row>
    <row r="13" spans="1:20" x14ac:dyDescent="0.25">
      <c r="A13" s="7">
        <v>44044</v>
      </c>
      <c r="B13" s="37">
        <f>'IPCO - Commercial'!B13+'PGE - Commercial'!B13+'PAC - Commercial'!B13+'Avista - Commercial'!B13+'CNG - Commercial'!B13+'NWN - Commercial'!B13</f>
        <v>10095</v>
      </c>
      <c r="C13" s="37">
        <f>'IPCO - Commercial'!C13+'PGE - Commercial'!C13+'PAC - Commercial'!C13+'Avista - Commercial'!C13+'CNG - Commercial'!C13+'NWN - Commercial'!C13</f>
        <v>3100</v>
      </c>
      <c r="D13" s="37">
        <f>'IPCO - Commercial'!D13+'PGE - Commercial'!D13+'PAC - Commercial'!D13+'Avista - Commercial'!D13+'CNG - Commercial'!D13+'NWN - Commercial'!D13</f>
        <v>6918</v>
      </c>
      <c r="E13" s="37">
        <f t="shared" si="0"/>
        <v>20113</v>
      </c>
      <c r="G13" s="12"/>
      <c r="T13" s="13"/>
    </row>
    <row r="14" spans="1:20" x14ac:dyDescent="0.25">
      <c r="A14" s="6">
        <v>44075</v>
      </c>
      <c r="B14" s="8">
        <f>'IPCO - Commercial'!B14+'PGE - Commercial'!B14+'PAC - Commercial'!B14+'Avista - Commercial'!B14+'CNG - Commercial'!B14+'NWN - Commercial'!B14</f>
        <v>9854</v>
      </c>
      <c r="C14" s="8">
        <f>'IPCO - Commercial'!C14+'PGE - Commercial'!C14+'PAC - Commercial'!C14+'Avista - Commercial'!C14+'CNG - Commercial'!C14+'NWN - Commercial'!C14</f>
        <v>4058</v>
      </c>
      <c r="D14" s="8">
        <f>'IPCO - Commercial'!D14+'PGE - Commercial'!D14+'PAC - Commercial'!D14+'Avista - Commercial'!D14+'CNG - Commercial'!D14+'NWN - Commercial'!D14</f>
        <v>6943</v>
      </c>
      <c r="E14" s="8">
        <f t="shared" si="0"/>
        <v>20855</v>
      </c>
      <c r="G14" s="12"/>
      <c r="T14" s="13"/>
    </row>
    <row r="15" spans="1:20" x14ac:dyDescent="0.25">
      <c r="A15" s="7">
        <v>44105</v>
      </c>
      <c r="B15" s="37">
        <f>'IPCO - Commercial'!B15+'PGE - Commercial'!B15+'PAC - Commercial'!B15+'Avista - Commercial'!B15+'CNG - Commercial'!B15+'NWN - Commercial'!B15</f>
        <v>9692</v>
      </c>
      <c r="C15" s="37">
        <f>'IPCO - Commercial'!C15+'PGE - Commercial'!C15+'PAC - Commercial'!C15+'Avista - Commercial'!C15+'CNG - Commercial'!C15+'NWN - Commercial'!C15</f>
        <v>3231</v>
      </c>
      <c r="D15" s="37">
        <f>'IPCO - Commercial'!D15+'PGE - Commercial'!D15+'PAC - Commercial'!D15+'Avista - Commercial'!D15+'CNG - Commercial'!D15+'NWN - Commercial'!D15</f>
        <v>7651</v>
      </c>
      <c r="E15" s="37">
        <f t="shared" si="0"/>
        <v>20574</v>
      </c>
      <c r="G15" s="12"/>
      <c r="T15" s="13"/>
    </row>
    <row r="16" spans="1:20" x14ac:dyDescent="0.25">
      <c r="A16" s="6">
        <v>44136</v>
      </c>
      <c r="B16" s="8">
        <f>'IPCO - Commercial'!B16+'PGE - Commercial'!B16+'PAC - Commercial'!B16+'Avista - Commercial'!B16+'CNG - Commercial'!B16+'NWN - Commercial'!B16</f>
        <v>11167</v>
      </c>
      <c r="C16" s="8">
        <f>'IPCO - Commercial'!C16+'PGE - Commercial'!C16+'PAC - Commercial'!C16+'Avista - Commercial'!C16+'CNG - Commercial'!C16+'NWN - Commercial'!C16</f>
        <v>3672</v>
      </c>
      <c r="D16" s="8">
        <f>'IPCO - Commercial'!D16+'PGE - Commercial'!D16+'PAC - Commercial'!D16+'Avista - Commercial'!D16+'CNG - Commercial'!D16+'NWN - Commercial'!D16</f>
        <v>7379</v>
      </c>
      <c r="E16" s="8">
        <f t="shared" si="0"/>
        <v>22218</v>
      </c>
      <c r="G16" s="12"/>
      <c r="T16" s="13"/>
    </row>
    <row r="17" spans="1:20" x14ac:dyDescent="0.25">
      <c r="A17" s="7">
        <v>44166</v>
      </c>
      <c r="B17" s="37">
        <f>'IPCO - Commercial'!B17+'PGE - Commercial'!B17+'PAC - Commercial'!B17+'Avista - Commercial'!B17+'CNG - Commercial'!B17+'NWN - Commercial'!B17</f>
        <v>10586</v>
      </c>
      <c r="C17" s="37">
        <f>'IPCO - Commercial'!C17+'PGE - Commercial'!C17+'PAC - Commercial'!C17+'Avista - Commercial'!C17+'CNG - Commercial'!C17+'NWN - Commercial'!C17</f>
        <v>3044</v>
      </c>
      <c r="D17" s="37">
        <f>'IPCO - Commercial'!D17+'PGE - Commercial'!D17+'PAC - Commercial'!D17+'Avista - Commercial'!D17+'CNG - Commercial'!D17+'NWN - Commercial'!D17</f>
        <v>5848</v>
      </c>
      <c r="E17" s="37">
        <f t="shared" si="0"/>
        <v>19478</v>
      </c>
      <c r="G17" s="12"/>
      <c r="T17" s="13"/>
    </row>
    <row r="18" spans="1:20" x14ac:dyDescent="0.25">
      <c r="A18" s="6">
        <v>44197</v>
      </c>
      <c r="B18" s="8">
        <f>'IPCO - Commercial'!B18+'PGE - Commercial'!B18+'PAC - Commercial'!B18+'Avista - Commercial'!B18+'CNG - Commercial'!B18+'NWN - Commercial'!B18</f>
        <v>9183</v>
      </c>
      <c r="C18" s="8">
        <f>'IPCO - Commercial'!C18+'PGE - Commercial'!C18+'PAC - Commercial'!C18+'Avista - Commercial'!C18+'CNG - Commercial'!C18+'NWN - Commercial'!C18</f>
        <v>2733</v>
      </c>
      <c r="D18" s="8">
        <f>'IPCO - Commercial'!D18+'PGE - Commercial'!D18+'PAC - Commercial'!D18+'Avista - Commercial'!D18+'CNG - Commercial'!D18+'NWN - Commercial'!D18</f>
        <v>5214</v>
      </c>
      <c r="E18" s="8">
        <f t="shared" si="0"/>
        <v>17130</v>
      </c>
      <c r="G18" s="12"/>
      <c r="T18" s="13"/>
    </row>
    <row r="19" spans="1:20" x14ac:dyDescent="0.25">
      <c r="A19" s="7">
        <v>44228</v>
      </c>
      <c r="B19" s="37">
        <f>'IPCO - Commercial'!B19+'PGE - Commercial'!B19+'PAC - Commercial'!B19+'Avista - Commercial'!B19+'CNG - Commercial'!B19+'NWN - Commercial'!B19</f>
        <v>10213</v>
      </c>
      <c r="C19" s="37">
        <f>'IPCO - Commercial'!C19+'PGE - Commercial'!C19+'PAC - Commercial'!C19+'Avista - Commercial'!C19+'CNG - Commercial'!C19+'NWN - Commercial'!C19</f>
        <v>2661</v>
      </c>
      <c r="D19" s="37">
        <f>'IPCO - Commercial'!D19+'PGE - Commercial'!D19+'PAC - Commercial'!D19+'Avista - Commercial'!D19+'CNG - Commercial'!D19+'NWN - Commercial'!D19</f>
        <v>4810</v>
      </c>
      <c r="E19" s="37">
        <f t="shared" si="0"/>
        <v>17684</v>
      </c>
      <c r="G19" s="12"/>
      <c r="T19" s="13"/>
    </row>
    <row r="20" spans="1:20" x14ac:dyDescent="0.25">
      <c r="A20" s="6">
        <v>44256</v>
      </c>
      <c r="B20" s="8">
        <f>'IPCO - Commercial'!B20+'PGE - Commercial'!B20+'PAC - Commercial'!B20+'Avista - Commercial'!B20+'CNG - Commercial'!B20+'NWN - Commercial'!B20</f>
        <v>9047</v>
      </c>
      <c r="C20" s="8">
        <f>'IPCO - Commercial'!C20+'PGE - Commercial'!C20+'PAC - Commercial'!C20+'Avista - Commercial'!C20+'CNG - Commercial'!C20+'NWN - Commercial'!C20</f>
        <v>2552</v>
      </c>
      <c r="D20" s="8">
        <f>'IPCO - Commercial'!D20+'PGE - Commercial'!D20+'PAC - Commercial'!D20+'Avista - Commercial'!D20+'CNG - Commercial'!D20+'NWN - Commercial'!D20</f>
        <v>4205</v>
      </c>
      <c r="E20" s="8">
        <f t="shared" si="0"/>
        <v>15804</v>
      </c>
      <c r="G20" s="12"/>
      <c r="T20" s="13"/>
    </row>
    <row r="21" spans="1:20" x14ac:dyDescent="0.25">
      <c r="A21" s="7">
        <v>44287</v>
      </c>
      <c r="B21" s="37">
        <f>'IPCO - Commercial'!B21+'PGE - Commercial'!B21+'PAC - Commercial'!B21+'Avista - Commercial'!B21+'CNG - Commercial'!B21+'NWN - Commercial'!B21</f>
        <v>8165</v>
      </c>
      <c r="C21" s="37">
        <f>'IPCO - Commercial'!C21+'PGE - Commercial'!C21+'PAC - Commercial'!C21+'Avista - Commercial'!C21+'CNG - Commercial'!C21+'NWN - Commercial'!C21</f>
        <v>2908</v>
      </c>
      <c r="D21" s="37">
        <f>'IPCO - Commercial'!D21+'PGE - Commercial'!D21+'PAC - Commercial'!D21+'Avista - Commercial'!D21+'CNG - Commercial'!D21+'NWN - Commercial'!D21</f>
        <v>3931</v>
      </c>
      <c r="E21" s="37">
        <f t="shared" si="0"/>
        <v>15004</v>
      </c>
      <c r="G21" s="14"/>
      <c r="H21" s="15"/>
      <c r="I21" s="15"/>
      <c r="J21" s="15"/>
      <c r="K21" s="15"/>
      <c r="L21" s="15"/>
      <c r="M21" s="15"/>
      <c r="N21" s="15"/>
      <c r="O21" s="15"/>
      <c r="P21" s="15"/>
      <c r="Q21" s="15"/>
      <c r="R21" s="15"/>
      <c r="S21" s="15"/>
      <c r="T21" s="16"/>
    </row>
    <row r="22" spans="1:20" x14ac:dyDescent="0.25">
      <c r="A22" s="6">
        <v>44317</v>
      </c>
      <c r="B22" s="8">
        <f>'IPCO - Commercial'!B22+'PGE - Commercial'!B22+'PAC - Commercial'!B22+'Avista - Commercial'!B22+'CNG - Commercial'!B22+'NWN - Commercial'!B22</f>
        <v>8066</v>
      </c>
      <c r="C22" s="8">
        <f>'IPCO - Commercial'!C22+'PGE - Commercial'!C22+'PAC - Commercial'!C22+'Avista - Commercial'!C22+'CNG - Commercial'!C22+'NWN - Commercial'!C22</f>
        <v>2514</v>
      </c>
      <c r="D22" s="8">
        <f>'IPCO - Commercial'!D22+'PGE - Commercial'!D22+'PAC - Commercial'!D22+'Avista - Commercial'!D22+'CNG - Commercial'!D22+'NWN - Commercial'!D22</f>
        <v>3523</v>
      </c>
      <c r="E22" s="8">
        <f t="shared" si="0"/>
        <v>14103</v>
      </c>
    </row>
    <row r="23" spans="1:20" x14ac:dyDescent="0.25">
      <c r="A23" s="7">
        <v>44348</v>
      </c>
      <c r="B23" s="37">
        <f>'IPCO - Commercial'!B23+'PGE - Commercial'!B23+'PAC - Commercial'!B23+'Avista - Commercial'!B23+'CNG - Commercial'!B23+'NWN - Commercial'!B23</f>
        <v>8204</v>
      </c>
      <c r="C23" s="37">
        <f>'IPCO - Commercial'!C23+'PGE - Commercial'!C23+'PAC - Commercial'!C23+'Avista - Commercial'!C23+'CNG - Commercial'!C23+'NWN - Commercial'!C23</f>
        <v>2444</v>
      </c>
      <c r="D23" s="37">
        <f>'IPCO - Commercial'!D23+'PGE - Commercial'!D23+'PAC - Commercial'!D23+'Avista - Commercial'!D23+'CNG - Commercial'!D23+'NWN - Commercial'!D23</f>
        <v>3373</v>
      </c>
      <c r="E23" s="37">
        <f t="shared" si="0"/>
        <v>14021</v>
      </c>
    </row>
    <row r="24" spans="1:20" x14ac:dyDescent="0.25">
      <c r="A24" s="6">
        <v>44378</v>
      </c>
      <c r="B24" s="8">
        <f>'IPCO - Commercial'!B24+'PGE - Commercial'!B24+'PAC - Commercial'!B24+'Avista - Commercial'!B24+'CNG - Commercial'!B24+'NWN - Commercial'!B24</f>
        <v>8699</v>
      </c>
      <c r="C24" s="8">
        <f>'IPCO - Commercial'!C24+'PGE - Commercial'!C24+'PAC - Commercial'!C24+'Avista - Commercial'!C24+'CNG - Commercial'!C24+'NWN - Commercial'!C24</f>
        <v>2431</v>
      </c>
      <c r="D24" s="8">
        <f>'IPCO - Commercial'!D24+'PGE - Commercial'!D24+'PAC - Commercial'!D24+'Avista - Commercial'!D24+'CNG - Commercial'!D24+'NWN - Commercial'!D24</f>
        <v>3390</v>
      </c>
      <c r="E24" s="8">
        <f t="shared" si="0"/>
        <v>14520</v>
      </c>
    </row>
    <row r="25" spans="1:20" x14ac:dyDescent="0.25">
      <c r="A25" s="7">
        <v>44409</v>
      </c>
      <c r="B25" s="37">
        <f>'IPCO - Commercial'!B25+'PGE - Commercial'!B25+'PAC - Commercial'!B25+'Avista - Commercial'!B25+'CNG - Commercial'!B25+'NWN - Commercial'!B25</f>
        <v>7462</v>
      </c>
      <c r="C25" s="37">
        <f>'IPCO - Commercial'!C25+'PGE - Commercial'!C25+'PAC - Commercial'!C25+'Avista - Commercial'!C25+'CNG - Commercial'!C25+'NWN - Commercial'!C25</f>
        <v>2484</v>
      </c>
      <c r="D25" s="37">
        <f>'IPCO - Commercial'!D25+'PGE - Commercial'!D25+'PAC - Commercial'!D25+'Avista - Commercial'!D25+'CNG - Commercial'!D25+'NWN - Commercial'!D25</f>
        <v>3535</v>
      </c>
      <c r="E25" s="37">
        <f t="shared" si="0"/>
        <v>13481</v>
      </c>
    </row>
    <row r="26" spans="1:20" x14ac:dyDescent="0.25">
      <c r="A26" s="6">
        <v>44440</v>
      </c>
      <c r="B26" s="8">
        <f>'IPCO - Commercial'!B26+'PGE - Commercial'!B26+'PAC - Commercial'!B26+'Avista - Commercial'!B26+'CNG - Commercial'!B26+'NWN - Commercial'!B26</f>
        <v>8442</v>
      </c>
      <c r="C26" s="8">
        <f>'IPCO - Commercial'!C26+'PGE - Commercial'!C26+'PAC - Commercial'!C26+'Avista - Commercial'!C26+'CNG - Commercial'!C26+'NWN - Commercial'!C26</f>
        <v>2285</v>
      </c>
      <c r="D26" s="8">
        <f>'IPCO - Commercial'!D26+'PGE - Commercial'!D26+'PAC - Commercial'!D26+'Avista - Commercial'!D26+'CNG - Commercial'!D26+'NWN - Commercial'!D26</f>
        <v>3493</v>
      </c>
      <c r="E26" s="8">
        <f t="shared" si="0"/>
        <v>14220</v>
      </c>
    </row>
    <row r="27" spans="1:20" x14ac:dyDescent="0.25">
      <c r="A27" s="7">
        <v>44470</v>
      </c>
      <c r="B27" s="37">
        <f>'IPCO - Commercial'!B27+'PGE - Commercial'!B27+'PAC - Commercial'!B27+'Avista - Commercial'!B27+'CNG - Commercial'!B27+'NWN - Commercial'!B27</f>
        <v>8521</v>
      </c>
      <c r="C27" s="37">
        <f>'IPCO - Commercial'!C27+'PGE - Commercial'!C27+'PAC - Commercial'!C27+'Avista - Commercial'!C27+'CNG - Commercial'!C27+'NWN - Commercial'!C27</f>
        <v>2405</v>
      </c>
      <c r="D27" s="37">
        <f>'IPCO - Commercial'!D27+'PGE - Commercial'!D27+'PAC - Commercial'!D27+'Avista - Commercial'!D27+'CNG - Commercial'!D27+'NWN - Commercial'!D27</f>
        <v>3418</v>
      </c>
      <c r="E27" s="37">
        <f t="shared" si="0"/>
        <v>14344</v>
      </c>
      <c r="H27" s="75" t="s">
        <v>1</v>
      </c>
      <c r="I27" s="76"/>
      <c r="J27" s="76"/>
      <c r="K27" s="77"/>
    </row>
    <row r="28" spans="1:20" x14ac:dyDescent="0.25">
      <c r="A28" s="6">
        <v>44501</v>
      </c>
      <c r="B28" s="8">
        <f>'IPCO - Commercial'!B28+'PGE - Commercial'!B28+'PAC - Commercial'!B28+'Avista - Commercial'!B28+'CNG - Commercial'!B28+'NWN - Commercial'!B28</f>
        <v>10145</v>
      </c>
      <c r="C28" s="8">
        <f>'IPCO - Commercial'!C28+'PGE - Commercial'!C28+'PAC - Commercial'!C28+'Avista - Commercial'!C28+'CNG - Commercial'!C28+'NWN - Commercial'!C28</f>
        <v>2555</v>
      </c>
      <c r="D28" s="8">
        <f>'IPCO - Commercial'!D28+'PGE - Commercial'!D28+'PAC - Commercial'!D28+'Avista - Commercial'!D28+'CNG - Commercial'!D28+'NWN - Commercial'!D28</f>
        <v>3490</v>
      </c>
      <c r="E28" s="8">
        <f t="shared" si="0"/>
        <v>16190</v>
      </c>
      <c r="H28" s="45" t="s">
        <v>2</v>
      </c>
      <c r="I28" s="46" t="s">
        <v>3</v>
      </c>
      <c r="J28" s="47" t="s">
        <v>4</v>
      </c>
      <c r="K28" s="48" t="s">
        <v>5</v>
      </c>
      <c r="Q28" s="24"/>
    </row>
    <row r="29" spans="1:20" x14ac:dyDescent="0.25">
      <c r="A29" s="7">
        <v>44531</v>
      </c>
      <c r="B29" s="37">
        <f>'IPCO - Commercial'!B29+'PGE - Commercial'!B29+'PAC - Commercial'!B29+'Avista - Commercial'!B29+'CNG - Commercial'!B29+'NWN - Commercial'!B29</f>
        <v>8899</v>
      </c>
      <c r="C29" s="37">
        <f>'IPCO - Commercial'!C29+'PGE - Commercial'!C29+'PAC - Commercial'!C29+'Avista - Commercial'!C29+'CNG - Commercial'!C29+'NWN - Commercial'!C29</f>
        <v>3045</v>
      </c>
      <c r="D29" s="37">
        <f>'IPCO - Commercial'!D29+'PGE - Commercial'!D29+'PAC - Commercial'!D29+'Avista - Commercial'!D29+'CNG - Commercial'!D29+'NWN - Commercial'!D29</f>
        <v>3493</v>
      </c>
      <c r="E29" s="37">
        <f t="shared" si="0"/>
        <v>15437</v>
      </c>
      <c r="G29" s="17" t="s">
        <v>6</v>
      </c>
      <c r="H29" s="34">
        <f>B43-B42</f>
        <v>-528</v>
      </c>
      <c r="I29" s="34">
        <f t="shared" ref="I29:K29" si="1">C43-C42</f>
        <v>877</v>
      </c>
      <c r="J29" s="34">
        <f t="shared" si="1"/>
        <v>-411</v>
      </c>
      <c r="K29" s="35">
        <f t="shared" si="1"/>
        <v>-62</v>
      </c>
      <c r="Q29" s="24"/>
    </row>
    <row r="30" spans="1:20" x14ac:dyDescent="0.25">
      <c r="A30" s="6">
        <v>44562</v>
      </c>
      <c r="B30" s="8">
        <f>'IPCO - Commercial'!B30+'PGE - Commercial'!B30+'PAC - Commercial'!B30+'Avista - Commercial'!B30+'CNG - Commercial'!B30+'NWN - Commercial'!B30</f>
        <v>9623</v>
      </c>
      <c r="C30" s="8">
        <f>'IPCO - Commercial'!C30+'PGE - Commercial'!C30+'PAC - Commercial'!C30+'Avista - Commercial'!C30+'CNG - Commercial'!C30+'NWN - Commercial'!C30</f>
        <v>2393</v>
      </c>
      <c r="D30" s="8">
        <f>'IPCO - Commercial'!D30+'PGE - Commercial'!D30+'PAC - Commercial'!D30+'Avista - Commercial'!D30+'CNG - Commercial'!D30+'NWN - Commercial'!D30</f>
        <v>3636</v>
      </c>
      <c r="E30" s="8">
        <f t="shared" si="0"/>
        <v>15652</v>
      </c>
      <c r="G30" s="17" t="s">
        <v>7</v>
      </c>
      <c r="H30" s="49">
        <f>(B43-B42)/B42</f>
        <v>-5.0516647531572902E-2</v>
      </c>
      <c r="I30" s="49">
        <f t="shared" ref="I30:K30" si="2">(C43-C42)/C42</f>
        <v>0.36740678676162547</v>
      </c>
      <c r="J30" s="49">
        <f t="shared" si="2"/>
        <v>-0.11480446927374302</v>
      </c>
      <c r="K30" s="25">
        <f t="shared" si="2"/>
        <v>-3.776113039770997E-3</v>
      </c>
    </row>
    <row r="31" spans="1:20" x14ac:dyDescent="0.25">
      <c r="A31" s="7">
        <v>44593</v>
      </c>
      <c r="B31" s="37">
        <f>'IPCO - Commercial'!B31+'PGE - Commercial'!B31+'PAC - Commercial'!B31+'Avista - Commercial'!B31+'CNG - Commercial'!B31+'NWN - Commercial'!B31</f>
        <v>9569</v>
      </c>
      <c r="C31" s="37">
        <f>'IPCO - Commercial'!C31+'PGE - Commercial'!C31+'PAC - Commercial'!C31+'Avista - Commercial'!C31+'CNG - Commercial'!C31+'NWN - Commercial'!C31</f>
        <v>2588</v>
      </c>
      <c r="D31" s="37">
        <f>'IPCO - Commercial'!D31+'PGE - Commercial'!D31+'PAC - Commercial'!D31+'Avista - Commercial'!D31+'CNG - Commercial'!D31+'NWN - Commercial'!D31</f>
        <v>2790</v>
      </c>
      <c r="E31" s="37">
        <f t="shared" si="0"/>
        <v>14947</v>
      </c>
      <c r="G31" s="17" t="s">
        <v>8</v>
      </c>
      <c r="H31" s="50">
        <f>B43-B31</f>
        <v>355</v>
      </c>
      <c r="I31" s="50">
        <f t="shared" ref="I31:K31" si="3">C43-C31</f>
        <v>676</v>
      </c>
      <c r="J31" s="50">
        <f t="shared" si="3"/>
        <v>379</v>
      </c>
      <c r="K31" s="51">
        <f t="shared" si="3"/>
        <v>1410</v>
      </c>
    </row>
    <row r="32" spans="1:20" x14ac:dyDescent="0.25">
      <c r="A32" s="6">
        <v>44621</v>
      </c>
      <c r="B32" s="8">
        <f>'IPCO - Commercial'!B32+'PGE - Commercial'!B32+'PAC - Commercial'!B32+'Avista - Commercial'!B32+'CNG - Commercial'!B32+'NWN - Commercial'!B32</f>
        <v>8812</v>
      </c>
      <c r="C32" s="8">
        <f>'IPCO - Commercial'!C32+'PGE - Commercial'!C32+'PAC - Commercial'!C32+'Avista - Commercial'!C32+'CNG - Commercial'!C32+'NWN - Commercial'!C32</f>
        <v>2526</v>
      </c>
      <c r="D32" s="8">
        <f>'IPCO - Commercial'!D32+'PGE - Commercial'!D32+'PAC - Commercial'!D32+'Avista - Commercial'!D32+'CNG - Commercial'!D32+'NWN - Commercial'!D32</f>
        <v>2778</v>
      </c>
      <c r="E32" s="8">
        <f t="shared" si="0"/>
        <v>14116</v>
      </c>
      <c r="G32" s="17" t="s">
        <v>9</v>
      </c>
      <c r="H32" s="52">
        <f>(B43-B31)/B31</f>
        <v>3.7098965409133662E-2</v>
      </c>
      <c r="I32" s="52">
        <f t="shared" ref="I32:K32" si="4">(C43-C31)/C31</f>
        <v>0.26120556414219476</v>
      </c>
      <c r="J32" s="52">
        <f t="shared" si="4"/>
        <v>0.13584229390681005</v>
      </c>
      <c r="K32" s="53">
        <f t="shared" si="4"/>
        <v>9.4333311032314182E-2</v>
      </c>
    </row>
    <row r="33" spans="1:20" x14ac:dyDescent="0.25">
      <c r="A33" s="7">
        <v>44652</v>
      </c>
      <c r="B33" s="37">
        <f>'IPCO - Commercial'!B33+'PGE - Commercial'!B33+'PAC - Commercial'!B33+'Avista - Commercial'!B33+'CNG - Commercial'!B33+'NWN - Commercial'!B33</f>
        <v>8296</v>
      </c>
      <c r="C33" s="37">
        <f>'IPCO - Commercial'!C33+'PGE - Commercial'!C33+'PAC - Commercial'!C33+'Avista - Commercial'!C33+'CNG - Commercial'!C33+'NWN - Commercial'!C33</f>
        <v>2714</v>
      </c>
      <c r="D33" s="37">
        <f>'IPCO - Commercial'!D33+'PGE - Commercial'!D33+'PAC - Commercial'!D33+'Avista - Commercial'!D33+'CNG - Commercial'!D33+'NWN - Commercial'!D33</f>
        <v>3162</v>
      </c>
      <c r="E33" s="37">
        <f t="shared" si="0"/>
        <v>14172</v>
      </c>
    </row>
    <row r="34" spans="1:20" x14ac:dyDescent="0.25">
      <c r="A34" s="6">
        <v>44682</v>
      </c>
      <c r="B34" s="8">
        <f>'IPCO - Commercial'!B34+'PGE - Commercial'!B34+'PAC - Commercial'!B34+'Avista - Commercial'!B34+'CNG - Commercial'!B34+'NWN - Commercial'!B34</f>
        <v>8606</v>
      </c>
      <c r="C34" s="8">
        <f>'IPCO - Commercial'!C34+'PGE - Commercial'!C34+'PAC - Commercial'!C34+'Avista - Commercial'!C34+'CNG - Commercial'!C34+'NWN - Commercial'!C34</f>
        <v>2508</v>
      </c>
      <c r="D34" s="8">
        <f>'IPCO - Commercial'!D34+'PGE - Commercial'!D34+'PAC - Commercial'!D34+'Avista - Commercial'!D34+'CNG - Commercial'!D34+'NWN - Commercial'!D34</f>
        <v>3179</v>
      </c>
      <c r="E34" s="8">
        <f t="shared" si="0"/>
        <v>14293</v>
      </c>
    </row>
    <row r="35" spans="1:20" x14ac:dyDescent="0.25">
      <c r="A35" s="7">
        <v>44713</v>
      </c>
      <c r="B35" s="37">
        <f>'IPCO - Commercial'!B35+'PGE - Commercial'!B35+'PAC - Commercial'!B35+'Avista - Commercial'!B35+'CNG - Commercial'!B35+'NWN - Commercial'!B35</f>
        <v>9961</v>
      </c>
      <c r="C35" s="37">
        <f>'IPCO - Commercial'!C35+'PGE - Commercial'!C35+'PAC - Commercial'!C35+'Avista - Commercial'!C35+'CNG - Commercial'!C35+'NWN - Commercial'!C35</f>
        <v>2972</v>
      </c>
      <c r="D35" s="37">
        <f>'IPCO - Commercial'!D35+'PGE - Commercial'!D35+'PAC - Commercial'!D35+'Avista - Commercial'!D35+'CNG - Commercial'!D35+'NWN - Commercial'!D35</f>
        <v>3052</v>
      </c>
      <c r="E35" s="37">
        <f t="shared" si="0"/>
        <v>15985</v>
      </c>
    </row>
    <row r="36" spans="1:20" x14ac:dyDescent="0.25">
      <c r="A36" s="6">
        <v>44743</v>
      </c>
      <c r="B36" s="8">
        <f>'IPCO - Commercial'!B36+'PGE - Commercial'!B36+'PAC - Commercial'!B36+'Avista - Commercial'!B36+'CNG - Commercial'!B36+'NWN - Commercial'!B36</f>
        <v>10040</v>
      </c>
      <c r="C36" s="8">
        <f>'IPCO - Commercial'!C36+'PGE - Commercial'!C36+'PAC - Commercial'!C36+'Avista - Commercial'!C36+'CNG - Commercial'!C36+'NWN - Commercial'!C36</f>
        <v>2957</v>
      </c>
      <c r="D36" s="8">
        <f>'IPCO - Commercial'!D36+'PGE - Commercial'!D36+'PAC - Commercial'!D36+'Avista - Commercial'!D36+'CNG - Commercial'!D36+'NWN - Commercial'!D36</f>
        <v>3291</v>
      </c>
      <c r="E36" s="8">
        <f t="shared" si="0"/>
        <v>16288</v>
      </c>
    </row>
    <row r="37" spans="1:20" x14ac:dyDescent="0.25">
      <c r="A37" s="7">
        <v>44774</v>
      </c>
      <c r="B37" s="37">
        <f>'IPCO - Commercial'!B37+'PGE - Commercial'!B37+'PAC - Commercial'!B37+'Avista - Commercial'!B37+'CNG - Commercial'!B37+'NWN - Commercial'!B37</f>
        <v>8905</v>
      </c>
      <c r="C37" s="37">
        <f>'IPCO - Commercial'!C37+'PGE - Commercial'!C37+'PAC - Commercial'!C37+'Avista - Commercial'!C37+'CNG - Commercial'!C37+'NWN - Commercial'!C37</f>
        <v>2667</v>
      </c>
      <c r="D37" s="37">
        <f>'IPCO - Commercial'!D37+'PGE - Commercial'!D37+'PAC - Commercial'!D37+'Avista - Commercial'!D37+'CNG - Commercial'!D37+'NWN - Commercial'!D37</f>
        <v>3669</v>
      </c>
      <c r="E37" s="37">
        <f t="shared" si="0"/>
        <v>15241</v>
      </c>
    </row>
    <row r="38" spans="1:20" x14ac:dyDescent="0.25">
      <c r="A38" s="42">
        <v>44805</v>
      </c>
      <c r="B38" s="43">
        <f>'IPCO - Commercial'!B38+'PGE - Commercial'!B38+'PAC - Commercial'!B38+'Avista - Commercial'!B38+'CNG - Commercial'!B38+'NWN - Commercial'!B38</f>
        <v>8602</v>
      </c>
      <c r="C38" s="43">
        <f>'IPCO - Commercial'!C38+'PGE - Commercial'!C38+'PAC - Commercial'!C38+'Avista - Commercial'!C38+'CNG - Commercial'!C38+'NWN - Commercial'!C38</f>
        <v>2537</v>
      </c>
      <c r="D38" s="43">
        <f>'IPCO - Commercial'!D38+'PGE - Commercial'!D38+'PAC - Commercial'!D38+'Avista - Commercial'!D38+'CNG - Commercial'!D38+'NWN - Commercial'!D38</f>
        <v>3951</v>
      </c>
      <c r="E38" s="43">
        <f t="shared" ref="E38" si="5">SUM(B38:D38)</f>
        <v>15090</v>
      </c>
    </row>
    <row r="39" spans="1:20" x14ac:dyDescent="0.25">
      <c r="A39" s="44">
        <v>44835</v>
      </c>
      <c r="B39" s="54">
        <f>'IPCO - Commercial'!B39+'PGE - Commercial'!B39+'PAC - Commercial'!B39+'Avista - Commercial'!B39+'CNG - Commercial'!B39+'NWN - Commercial'!B39</f>
        <v>9977</v>
      </c>
      <c r="C39" s="54">
        <f>'IPCO - Commercial'!C39+'PGE - Commercial'!C39+'PAC - Commercial'!C39+'Avista - Commercial'!C39+'CNG - Commercial'!C39+'NWN - Commercial'!C39</f>
        <v>2604</v>
      </c>
      <c r="D39" s="54">
        <f>'IPCO - Commercial'!D39+'PGE - Commercial'!D39+'PAC - Commercial'!D39+'Avista - Commercial'!D39+'CNG - Commercial'!D39+'NWN - Commercial'!D39</f>
        <v>3820</v>
      </c>
      <c r="E39" s="54">
        <f t="shared" ref="E39" si="6">SUM(B39:D39)</f>
        <v>16401</v>
      </c>
    </row>
    <row r="40" spans="1:20" x14ac:dyDescent="0.25">
      <c r="A40" s="42">
        <v>44866</v>
      </c>
      <c r="B40" s="43">
        <f>'IPCO - Commercial'!B40+'PGE - Commercial'!B40+'PAC - Commercial'!B40+'Avista - Commercial'!B40+'CNG - Commercial'!B40+'NWN - Commercial'!B40</f>
        <v>9836</v>
      </c>
      <c r="C40" s="43">
        <f>'IPCO - Commercial'!C40+'PGE - Commercial'!C40+'PAC - Commercial'!C40+'Avista - Commercial'!C40+'CNG - Commercial'!C40+'NWN - Commercial'!C40</f>
        <v>2865</v>
      </c>
      <c r="D40" s="43">
        <f>'IPCO - Commercial'!D40+'PGE - Commercial'!D40+'PAC - Commercial'!D40+'Avista - Commercial'!D40+'CNG - Commercial'!D40+'NWN - Commercial'!D40</f>
        <v>3877</v>
      </c>
      <c r="E40" s="43">
        <f t="shared" ref="E40" si="7">SUM(B40:D40)</f>
        <v>16578</v>
      </c>
    </row>
    <row r="41" spans="1:20" x14ac:dyDescent="0.25">
      <c r="A41" s="88">
        <v>44896</v>
      </c>
      <c r="B41" s="54">
        <f>'IPCO - Commercial'!B41+'PGE - Commercial'!B41+'PAC - Commercial'!B41+'Avista - Commercial'!B41+'CNG - Commercial'!B41+'NWN - Commercial'!B41</f>
        <v>8993</v>
      </c>
      <c r="C41" s="54">
        <f>'IPCO - Commercial'!C41+'PGE - Commercial'!C41+'PAC - Commercial'!C41+'Avista - Commercial'!C41+'CNG - Commercial'!C41+'NWN - Commercial'!C41</f>
        <v>2893</v>
      </c>
      <c r="D41" s="54">
        <f>'IPCO - Commercial'!D41+'PGE - Commercial'!D41+'PAC - Commercial'!D41+'Avista - Commercial'!D41+'CNG - Commercial'!D41+'NWN - Commercial'!D41</f>
        <v>3839</v>
      </c>
      <c r="E41" s="54">
        <f>SUM(B41:D41)</f>
        <v>15725</v>
      </c>
    </row>
    <row r="42" spans="1:20" x14ac:dyDescent="0.25">
      <c r="A42" s="90">
        <v>44927</v>
      </c>
      <c r="B42" s="94">
        <f>'IPCO - Commercial'!B42+'PGE - Commercial'!B42+'PAC - Commercial'!B42+'Avista - Commercial'!B42+'CNG - Commercial'!B42+'NWN - Commercial'!B42</f>
        <v>10452</v>
      </c>
      <c r="C42" s="94">
        <f>'IPCO - Commercial'!C42+'PGE - Commercial'!C42+'PAC - Commercial'!C42+'Avista - Commercial'!C42+'CNG - Commercial'!C42+'NWN - Commercial'!C42</f>
        <v>2387</v>
      </c>
      <c r="D42" s="94">
        <f>'IPCO - Commercial'!D42+'PGE - Commercial'!D42+'PAC - Commercial'!D42+'Avista - Commercial'!D42+'CNG - Commercial'!D42+'NWN - Commercial'!D42</f>
        <v>3580</v>
      </c>
      <c r="E42" s="94">
        <f>SUM(B42:D42)</f>
        <v>16419</v>
      </c>
    </row>
    <row r="43" spans="1:20" x14ac:dyDescent="0.25">
      <c r="A43" s="92">
        <v>44958</v>
      </c>
      <c r="B43" s="74">
        <f>'IPCO - Commercial'!B43+'PGE - Commercial'!B43+'PAC - Commercial'!B43+'Avista - Commercial'!B43+'CNG - Commercial'!B43+'NWN - Commercial'!B43</f>
        <v>9924</v>
      </c>
      <c r="C43" s="74">
        <f>'IPCO - Commercial'!C43+'PGE - Commercial'!C43+'PAC - Commercial'!C43+'Avista - Commercial'!C43+'CNG - Commercial'!C43+'NWN - Commercial'!C43</f>
        <v>3264</v>
      </c>
      <c r="D43" s="74">
        <f>'IPCO - Commercial'!D43+'PGE - Commercial'!D43+'PAC - Commercial'!D43+'Avista - Commercial'!D43+'CNG - Commercial'!D43+'NWN - Commercial'!D43</f>
        <v>3169</v>
      </c>
      <c r="E43" s="74">
        <f>SUM(B43:D43)</f>
        <v>16357</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f>'IPCO - Commercial'!B47+'PGE - Commercial'!B47+'PAC - Commercial'!B47+'Avista - Commercial'!B47+'CNG - Commercial'!B47+'NWN - Commercial'!B47</f>
        <v>2316158.1800000002</v>
      </c>
      <c r="C47" s="28">
        <f>'IPCO - Commercial'!C47+'PGE - Commercial'!C47+'PAC - Commercial'!C47+'Avista - Commercial'!C47+'CNG - Commercial'!C47+'NWN - Commercial'!C47</f>
        <v>733035.56</v>
      </c>
      <c r="D47" s="28">
        <f>'IPCO - Commercial'!D47+'PGE - Commercial'!D47+'PAC - Commercial'!D47+'Avista - Commercial'!D47+'CNG - Commercial'!D47+'NWN - Commercial'!D47</f>
        <v>1001104.7899999999</v>
      </c>
      <c r="E47" s="28">
        <f>SUM(B47:D47)</f>
        <v>4050298.5300000003</v>
      </c>
      <c r="G47" s="12"/>
      <c r="T47" s="13"/>
    </row>
    <row r="48" spans="1:20" x14ac:dyDescent="0.25">
      <c r="A48" s="7">
        <v>43862</v>
      </c>
      <c r="B48" s="38">
        <f>'IPCO - Commercial'!B48+'PGE - Commercial'!B48+'PAC - Commercial'!B48+'Avista - Commercial'!B48+'CNG - Commercial'!B48+'NWN - Commercial'!B48</f>
        <v>2544655.4500000002</v>
      </c>
      <c r="C48" s="38">
        <f>'IPCO - Commercial'!C48+'PGE - Commercial'!C48+'PAC - Commercial'!C48+'Avista - Commercial'!C48+'CNG - Commercial'!C48+'NWN - Commercial'!C48</f>
        <v>1002587.01</v>
      </c>
      <c r="D48" s="38">
        <f>'IPCO - Commercial'!D48+'PGE - Commercial'!D48+'PAC - Commercial'!D48+'Avista - Commercial'!D48+'CNG - Commercial'!D48+'NWN - Commercial'!D48</f>
        <v>988761.67999999993</v>
      </c>
      <c r="E48" s="38">
        <f t="shared" ref="E48:E78" si="8">SUM(B48:D48)</f>
        <v>4536004.1399999997</v>
      </c>
      <c r="G48" s="12"/>
      <c r="T48" s="13"/>
    </row>
    <row r="49" spans="1:20" x14ac:dyDescent="0.25">
      <c r="A49" s="6">
        <v>43891</v>
      </c>
      <c r="B49" s="28">
        <f>'IPCO - Commercial'!B49+'PGE - Commercial'!B49+'PAC - Commercial'!B49+'Avista - Commercial'!B49+'CNG - Commercial'!B49+'NWN - Commercial'!B49</f>
        <v>3280282.8900000006</v>
      </c>
      <c r="C49" s="28">
        <f>'IPCO - Commercial'!C49+'PGE - Commercial'!C49+'PAC - Commercial'!C49+'Avista - Commercial'!C49+'CNG - Commercial'!C49+'NWN - Commercial'!C49</f>
        <v>1194318.76</v>
      </c>
      <c r="D49" s="28">
        <f>'IPCO - Commercial'!D49+'PGE - Commercial'!D49+'PAC - Commercial'!D49+'Avista - Commercial'!D49+'CNG - Commercial'!D49+'NWN - Commercial'!D49</f>
        <v>1429150.6200000003</v>
      </c>
      <c r="E49" s="28">
        <f t="shared" si="8"/>
        <v>5903752.2700000005</v>
      </c>
      <c r="G49" s="12"/>
      <c r="T49" s="13"/>
    </row>
    <row r="50" spans="1:20" x14ac:dyDescent="0.25">
      <c r="A50" s="7">
        <v>43922</v>
      </c>
      <c r="B50" s="38">
        <f>'IPCO - Commercial'!B50+'PGE - Commercial'!B50+'PAC - Commercial'!B50+'Avista - Commercial'!B50+'CNG - Commercial'!B50+'NWN - Commercial'!B50</f>
        <v>4953532.9700000007</v>
      </c>
      <c r="C50" s="38">
        <f>'IPCO - Commercial'!C50+'PGE - Commercial'!C50+'PAC - Commercial'!C50+'Avista - Commercial'!C50+'CNG - Commercial'!C50+'NWN - Commercial'!C50</f>
        <v>2743196.1999999993</v>
      </c>
      <c r="D50" s="38">
        <f>'IPCO - Commercial'!D50+'PGE - Commercial'!D50+'PAC - Commercial'!D50+'Avista - Commercial'!D50+'CNG - Commercial'!D50+'NWN - Commercial'!D50</f>
        <v>2536109.9</v>
      </c>
      <c r="E50" s="38">
        <f t="shared" si="8"/>
        <v>10232839.07</v>
      </c>
      <c r="G50" s="12"/>
      <c r="T50" s="13"/>
    </row>
    <row r="51" spans="1:20" x14ac:dyDescent="0.25">
      <c r="A51" s="6">
        <v>43952</v>
      </c>
      <c r="B51" s="28">
        <f>'IPCO - Commercial'!B51+'PGE - Commercial'!B51+'PAC - Commercial'!B51+'Avista - Commercial'!B51+'CNG - Commercial'!B51+'NWN - Commercial'!B51</f>
        <v>3875730.9899999993</v>
      </c>
      <c r="C51" s="28">
        <f>'IPCO - Commercial'!C51+'PGE - Commercial'!C51+'PAC - Commercial'!C51+'Avista - Commercial'!C51+'CNG - Commercial'!C51+'NWN - Commercial'!C51</f>
        <v>3083645.03</v>
      </c>
      <c r="D51" s="28">
        <f>'IPCO - Commercial'!D51+'PGE - Commercial'!D51+'PAC - Commercial'!D51+'Avista - Commercial'!D51+'CNG - Commercial'!D51+'NWN - Commercial'!D51</f>
        <v>4742225.03</v>
      </c>
      <c r="E51" s="28">
        <f t="shared" si="8"/>
        <v>11701601.050000001</v>
      </c>
      <c r="G51" s="12"/>
      <c r="T51" s="13"/>
    </row>
    <row r="52" spans="1:20" x14ac:dyDescent="0.25">
      <c r="A52" s="7">
        <v>43983</v>
      </c>
      <c r="B52" s="38">
        <f>'IPCO - Commercial'!B52+'PGE - Commercial'!B52+'PAC - Commercial'!B52+'Avista - Commercial'!B52+'CNG - Commercial'!B52+'NWN - Commercial'!B52</f>
        <v>2056104.75</v>
      </c>
      <c r="C52" s="38">
        <f>'IPCO - Commercial'!C52+'PGE - Commercial'!C52+'PAC - Commercial'!C52+'Avista - Commercial'!C52+'CNG - Commercial'!C52+'NWN - Commercial'!C52</f>
        <v>1930378.7999999998</v>
      </c>
      <c r="D52" s="38">
        <f>'IPCO - Commercial'!D52+'PGE - Commercial'!D52+'PAC - Commercial'!D52+'Avista - Commercial'!D52+'CNG - Commercial'!D52+'NWN - Commercial'!D52</f>
        <v>5916193.0600000005</v>
      </c>
      <c r="E52" s="38">
        <f t="shared" si="8"/>
        <v>9902676.6099999994</v>
      </c>
      <c r="G52" s="12"/>
      <c r="T52" s="13"/>
    </row>
    <row r="53" spans="1:20" x14ac:dyDescent="0.25">
      <c r="A53" s="6">
        <v>44013</v>
      </c>
      <c r="B53" s="28">
        <f>'IPCO - Commercial'!B53+'PGE - Commercial'!B53+'PAC - Commercial'!B53+'Avista - Commercial'!B53+'CNG - Commercial'!B53+'NWN - Commercial'!B53</f>
        <v>2254753.75</v>
      </c>
      <c r="C53" s="28">
        <f>'IPCO - Commercial'!C53+'PGE - Commercial'!C53+'PAC - Commercial'!C53+'Avista - Commercial'!C53+'CNG - Commercial'!C53+'NWN - Commercial'!C53</f>
        <v>1294006.82</v>
      </c>
      <c r="D53" s="28">
        <f>'IPCO - Commercial'!D53+'PGE - Commercial'!D53+'PAC - Commercial'!D53+'Avista - Commercial'!D53+'CNG - Commercial'!D53+'NWN - Commercial'!D53</f>
        <v>6594004.5600000015</v>
      </c>
      <c r="E53" s="28">
        <f t="shared" si="8"/>
        <v>10142765.130000003</v>
      </c>
      <c r="G53" s="12"/>
      <c r="T53" s="13"/>
    </row>
    <row r="54" spans="1:20" x14ac:dyDescent="0.25">
      <c r="A54" s="7">
        <v>44044</v>
      </c>
      <c r="B54" s="38">
        <f>'IPCO - Commercial'!B54+'PGE - Commercial'!B54+'PAC - Commercial'!B54+'Avista - Commercial'!B54+'CNG - Commercial'!B54+'NWN - Commercial'!B54</f>
        <v>2616544.9999999995</v>
      </c>
      <c r="C54" s="38">
        <f>'IPCO - Commercial'!C54+'PGE - Commercial'!C54+'PAC - Commercial'!C54+'Avista - Commercial'!C54+'CNG - Commercial'!C54+'NWN - Commercial'!C54</f>
        <v>1319436.08</v>
      </c>
      <c r="D54" s="38">
        <f>'IPCO - Commercial'!D54+'PGE - Commercial'!D54+'PAC - Commercial'!D54+'Avista - Commercial'!D54+'CNG - Commercial'!D54+'NWN - Commercial'!D54</f>
        <v>6968769.5399999991</v>
      </c>
      <c r="E54" s="38">
        <f t="shared" si="8"/>
        <v>10904750.619999999</v>
      </c>
      <c r="G54" s="12"/>
      <c r="T54" s="13"/>
    </row>
    <row r="55" spans="1:20" x14ac:dyDescent="0.25">
      <c r="A55" s="6">
        <v>44075</v>
      </c>
      <c r="B55" s="28">
        <f>'IPCO - Commercial'!B55+'PGE - Commercial'!B55+'PAC - Commercial'!B55+'Avista - Commercial'!B55+'CNG - Commercial'!B55+'NWN - Commercial'!B55</f>
        <v>2385347.88</v>
      </c>
      <c r="C55" s="28">
        <f>'IPCO - Commercial'!C55+'PGE - Commercial'!C55+'PAC - Commercial'!C55+'Avista - Commercial'!C55+'CNG - Commercial'!C55+'NWN - Commercial'!C55</f>
        <v>1593232.23</v>
      </c>
      <c r="D55" s="28">
        <f>'IPCO - Commercial'!D55+'PGE - Commercial'!D55+'PAC - Commercial'!D55+'Avista - Commercial'!D55+'CNG - Commercial'!D55+'NWN - Commercial'!D55</f>
        <v>7863117.1200000001</v>
      </c>
      <c r="E55" s="28">
        <f t="shared" si="8"/>
        <v>11841697.23</v>
      </c>
      <c r="G55" s="12"/>
      <c r="T55" s="13"/>
    </row>
    <row r="56" spans="1:20" x14ac:dyDescent="0.25">
      <c r="A56" s="7">
        <v>44105</v>
      </c>
      <c r="B56" s="38">
        <f>'IPCO - Commercial'!B56+'PGE - Commercial'!B56+'PAC - Commercial'!B56+'Avista - Commercial'!B56+'CNG - Commercial'!B56+'NWN - Commercial'!B56</f>
        <v>2324020.87</v>
      </c>
      <c r="C56" s="38">
        <f>'IPCO - Commercial'!C56+'PGE - Commercial'!C56+'PAC - Commercial'!C56+'Avista - Commercial'!C56+'CNG - Commercial'!C56+'NWN - Commercial'!C56</f>
        <v>1461866.09</v>
      </c>
      <c r="D56" s="38">
        <f>'IPCO - Commercial'!D56+'PGE - Commercial'!D56+'PAC - Commercial'!D56+'Avista - Commercial'!D56+'CNG - Commercial'!D56+'NWN - Commercial'!D56</f>
        <v>8490530.7699999996</v>
      </c>
      <c r="E56" s="38">
        <f t="shared" si="8"/>
        <v>12276417.73</v>
      </c>
      <c r="G56" s="12"/>
      <c r="T56" s="13"/>
    </row>
    <row r="57" spans="1:20" x14ac:dyDescent="0.25">
      <c r="A57" s="6">
        <v>44136</v>
      </c>
      <c r="B57" s="28">
        <f>'IPCO - Commercial'!B57+'PGE - Commercial'!B57+'PAC - Commercial'!B57+'Avista - Commercial'!B57+'CNG - Commercial'!B57+'NWN - Commercial'!B57</f>
        <v>2752989.7600000002</v>
      </c>
      <c r="C57" s="28">
        <f>'IPCO - Commercial'!C57+'PGE - Commercial'!C57+'PAC - Commercial'!C57+'Avista - Commercial'!C57+'CNG - Commercial'!C57+'NWN - Commercial'!C57</f>
        <v>1486777.25</v>
      </c>
      <c r="D57" s="28">
        <f>'IPCO - Commercial'!D57+'PGE - Commercial'!D57+'PAC - Commercial'!D57+'Avista - Commercial'!D57+'CNG - Commercial'!D57+'NWN - Commercial'!D57</f>
        <v>8843366.8300000001</v>
      </c>
      <c r="E57" s="28">
        <f t="shared" si="8"/>
        <v>13083133.84</v>
      </c>
      <c r="G57" s="12"/>
      <c r="T57" s="13"/>
    </row>
    <row r="58" spans="1:20" x14ac:dyDescent="0.25">
      <c r="A58" s="7">
        <v>44166</v>
      </c>
      <c r="B58" s="38">
        <f>'IPCO - Commercial'!B58+'PGE - Commercial'!B58+'PAC - Commercial'!B58+'Avista - Commercial'!B58+'CNG - Commercial'!B58+'NWN - Commercial'!B58</f>
        <v>3381523.34</v>
      </c>
      <c r="C58" s="38">
        <f>'IPCO - Commercial'!C58+'PGE - Commercial'!C58+'PAC - Commercial'!C58+'Avista - Commercial'!C58+'CNG - Commercial'!C58+'NWN - Commercial'!C58</f>
        <v>1460992.8299999998</v>
      </c>
      <c r="D58" s="38">
        <f>'IPCO - Commercial'!D58+'PGE - Commercial'!D58+'PAC - Commercial'!D58+'Avista - Commercial'!D58+'CNG - Commercial'!D58+'NWN - Commercial'!D58</f>
        <v>8106339.6799999997</v>
      </c>
      <c r="E58" s="38">
        <f t="shared" si="8"/>
        <v>12948855.85</v>
      </c>
      <c r="G58" s="12"/>
      <c r="T58" s="13"/>
    </row>
    <row r="59" spans="1:20" x14ac:dyDescent="0.25">
      <c r="A59" s="6">
        <v>44197</v>
      </c>
      <c r="B59" s="28">
        <f>'IPCO - Commercial'!B59+'PGE - Commercial'!B59+'PAC - Commercial'!B59+'Avista - Commercial'!B59+'CNG - Commercial'!B59+'NWN - Commercial'!B59</f>
        <v>2558283.7000000002</v>
      </c>
      <c r="C59" s="28">
        <f>'IPCO - Commercial'!C59+'PGE - Commercial'!C59+'PAC - Commercial'!C59+'Avista - Commercial'!C59+'CNG - Commercial'!C59+'NWN - Commercial'!C59</f>
        <v>1163564.73</v>
      </c>
      <c r="D59" s="28">
        <f>'IPCO - Commercial'!D59+'PGE - Commercial'!D59+'PAC - Commercial'!D59+'Avista - Commercial'!D59+'CNG - Commercial'!D59+'NWN - Commercial'!D59</f>
        <v>4503490.68</v>
      </c>
      <c r="E59" s="28">
        <f t="shared" si="8"/>
        <v>8225339.1099999994</v>
      </c>
      <c r="G59" s="12"/>
      <c r="T59" s="13"/>
    </row>
    <row r="60" spans="1:20" x14ac:dyDescent="0.25">
      <c r="A60" s="7">
        <v>44228</v>
      </c>
      <c r="B60" s="38">
        <f>'IPCO - Commercial'!B60+'PGE - Commercial'!B60+'PAC - Commercial'!B60+'Avista - Commercial'!B60+'CNG - Commercial'!B60+'NWN - Commercial'!B60</f>
        <v>2958105.02</v>
      </c>
      <c r="C60" s="38">
        <f>'IPCO - Commercial'!C60+'PGE - Commercial'!C60+'PAC - Commercial'!C60+'Avista - Commercial'!C60+'CNG - Commercial'!C60+'NWN - Commercial'!C60</f>
        <v>1257040.8900000001</v>
      </c>
      <c r="D60" s="38">
        <f>'IPCO - Commercial'!D60+'PGE - Commercial'!D60+'PAC - Commercial'!D60+'Avista - Commercial'!D60+'CNG - Commercial'!D60+'NWN - Commercial'!D60</f>
        <v>4363122.34</v>
      </c>
      <c r="E60" s="38">
        <f t="shared" si="8"/>
        <v>8578268.25</v>
      </c>
      <c r="G60" s="12"/>
      <c r="T60" s="13"/>
    </row>
    <row r="61" spans="1:20" x14ac:dyDescent="0.25">
      <c r="A61" s="6">
        <v>44256</v>
      </c>
      <c r="B61" s="28">
        <f>'IPCO - Commercial'!B61+'PGE - Commercial'!B61+'PAC - Commercial'!B61+'Avista - Commercial'!B61+'CNG - Commercial'!B61+'NWN - Commercial'!B61</f>
        <v>2190009.44</v>
      </c>
      <c r="C61" s="28">
        <f>'IPCO - Commercial'!C61+'PGE - Commercial'!C61+'PAC - Commercial'!C61+'Avista - Commercial'!C61+'CNG - Commercial'!C61+'NWN - Commercial'!C61</f>
        <v>1038283.2199999999</v>
      </c>
      <c r="D61" s="28">
        <f>'IPCO - Commercial'!D61+'PGE - Commercial'!D61+'PAC - Commercial'!D61+'Avista - Commercial'!D61+'CNG - Commercial'!D61+'NWN - Commercial'!D61</f>
        <v>3906810.310000001</v>
      </c>
      <c r="E61" s="28">
        <f t="shared" si="8"/>
        <v>7135102.9700000007</v>
      </c>
      <c r="G61" s="12"/>
      <c r="T61" s="13"/>
    </row>
    <row r="62" spans="1:20" x14ac:dyDescent="0.25">
      <c r="A62" s="7">
        <v>44287</v>
      </c>
      <c r="B62" s="38">
        <f>'IPCO - Commercial'!B62+'PGE - Commercial'!B62+'PAC - Commercial'!B62+'Avista - Commercial'!B62+'CNG - Commercial'!B62+'NWN - Commercial'!B62</f>
        <v>1820994.7900000003</v>
      </c>
      <c r="C62" s="38">
        <f>'IPCO - Commercial'!C62+'PGE - Commercial'!C62+'PAC - Commercial'!C62+'Avista - Commercial'!C62+'CNG - Commercial'!C62+'NWN - Commercial'!C62</f>
        <v>983051.4800000001</v>
      </c>
      <c r="D62" s="38">
        <f>'IPCO - Commercial'!D62+'PGE - Commercial'!D62+'PAC - Commercial'!D62+'Avista - Commercial'!D62+'CNG - Commercial'!D62+'NWN - Commercial'!D62</f>
        <v>3398337.56</v>
      </c>
      <c r="E62" s="38">
        <f t="shared" si="8"/>
        <v>6202383.8300000001</v>
      </c>
      <c r="G62" s="14"/>
      <c r="H62" s="15"/>
      <c r="I62" s="15"/>
      <c r="J62" s="15"/>
      <c r="K62" s="15"/>
      <c r="L62" s="15"/>
      <c r="M62" s="15"/>
      <c r="N62" s="15"/>
      <c r="O62" s="15"/>
      <c r="P62" s="15"/>
      <c r="Q62" s="15"/>
      <c r="R62" s="15"/>
      <c r="S62" s="15"/>
      <c r="T62" s="16"/>
    </row>
    <row r="63" spans="1:20" x14ac:dyDescent="0.25">
      <c r="A63" s="6">
        <v>44317</v>
      </c>
      <c r="B63" s="28">
        <f>'IPCO - Commercial'!B63+'PGE - Commercial'!B63+'PAC - Commercial'!B63+'Avista - Commercial'!B63+'CNG - Commercial'!B63+'NWN - Commercial'!B63</f>
        <v>1383951.0400000005</v>
      </c>
      <c r="C63" s="28">
        <f>'IPCO - Commercial'!C63+'PGE - Commercial'!C63+'PAC - Commercial'!C63+'Avista - Commercial'!C63+'CNG - Commercial'!C63+'NWN - Commercial'!C63</f>
        <v>688047.97</v>
      </c>
      <c r="D63" s="28">
        <f>'IPCO - Commercial'!D63+'PGE - Commercial'!D63+'PAC - Commercial'!D63+'Avista - Commercial'!D63+'CNG - Commercial'!D63+'NWN - Commercial'!D63</f>
        <v>2927280.49</v>
      </c>
      <c r="E63" s="28">
        <f t="shared" si="8"/>
        <v>4999279.5000000009</v>
      </c>
    </row>
    <row r="64" spans="1:20" x14ac:dyDescent="0.25">
      <c r="A64" s="7">
        <v>44348</v>
      </c>
      <c r="B64" s="38">
        <f>'IPCO - Commercial'!B64+'PGE - Commercial'!B64+'PAC - Commercial'!B64+'Avista - Commercial'!B64+'CNG - Commercial'!B64+'NWN - Commercial'!B64</f>
        <v>1495629.25</v>
      </c>
      <c r="C64" s="38">
        <f>'IPCO - Commercial'!C64+'PGE - Commercial'!C64+'PAC - Commercial'!C64+'Avista - Commercial'!C64+'CNG - Commercial'!C64+'NWN - Commercial'!C64</f>
        <v>615256.87000000011</v>
      </c>
      <c r="D64" s="38">
        <f>'IPCO - Commercial'!D64+'PGE - Commercial'!D64+'PAC - Commercial'!D64+'Avista - Commercial'!D64+'CNG - Commercial'!D64+'NWN - Commercial'!D64</f>
        <v>2665263.4799999995</v>
      </c>
      <c r="E64" s="38">
        <f t="shared" si="8"/>
        <v>4776149.5999999996</v>
      </c>
    </row>
    <row r="65" spans="1:11" x14ac:dyDescent="0.25">
      <c r="A65" s="6">
        <v>44378</v>
      </c>
      <c r="B65" s="28">
        <f>'IPCO - Commercial'!B65+'PGE - Commercial'!B65+'PAC - Commercial'!B65+'Avista - Commercial'!B65+'CNG - Commercial'!B65+'NWN - Commercial'!B65</f>
        <v>1592502.3499999996</v>
      </c>
      <c r="C65" s="28">
        <f>'IPCO - Commercial'!C65+'PGE - Commercial'!C65+'PAC - Commercial'!C65+'Avista - Commercial'!C65+'CNG - Commercial'!C65+'NWN - Commercial'!C65</f>
        <v>800442.8899999999</v>
      </c>
      <c r="D65" s="28">
        <f>'IPCO - Commercial'!D65+'PGE - Commercial'!D65+'PAC - Commercial'!D65+'Avista - Commercial'!D65+'CNG - Commercial'!D65+'NWN - Commercial'!D65</f>
        <v>2442567.4299999997</v>
      </c>
      <c r="E65" s="28">
        <f t="shared" si="8"/>
        <v>4835512.669999999</v>
      </c>
    </row>
    <row r="66" spans="1:11" x14ac:dyDescent="0.25">
      <c r="A66" s="7">
        <v>44409</v>
      </c>
      <c r="B66" s="38">
        <f>'IPCO - Commercial'!B66+'PGE - Commercial'!B66+'PAC - Commercial'!B66+'Avista - Commercial'!B66+'CNG - Commercial'!B66+'NWN - Commercial'!B66</f>
        <v>1284308.0899999999</v>
      </c>
      <c r="C66" s="38">
        <f>'IPCO - Commercial'!C66+'PGE - Commercial'!C66+'PAC - Commercial'!C66+'Avista - Commercial'!C66+'CNG - Commercial'!C66+'NWN - Commercial'!C66</f>
        <v>765527.8400000002</v>
      </c>
      <c r="D66" s="38">
        <f>'IPCO - Commercial'!D66+'PGE - Commercial'!D66+'PAC - Commercial'!D66+'Avista - Commercial'!D66+'CNG - Commercial'!D66+'NWN - Commercial'!D66</f>
        <v>2677694.8699999996</v>
      </c>
      <c r="E66" s="38">
        <f t="shared" si="8"/>
        <v>4727530.8</v>
      </c>
    </row>
    <row r="67" spans="1:11" x14ac:dyDescent="0.25">
      <c r="A67" s="6">
        <v>44440</v>
      </c>
      <c r="B67" s="28">
        <f>'IPCO - Commercial'!B67+'PGE - Commercial'!B67+'PAC - Commercial'!B67+'Avista - Commercial'!B67+'CNG - Commercial'!B67+'NWN - Commercial'!B67</f>
        <v>1655186.0899999999</v>
      </c>
      <c r="C67" s="28">
        <f>'IPCO - Commercial'!C67+'PGE - Commercial'!C67+'PAC - Commercial'!C67+'Avista - Commercial'!C67+'CNG - Commercial'!C67+'NWN - Commercial'!C67</f>
        <v>696766.69</v>
      </c>
      <c r="D67" s="28">
        <f>'IPCO - Commercial'!D67+'PGE - Commercial'!D67+'PAC - Commercial'!D67+'Avista - Commercial'!D67+'CNG - Commercial'!D67+'NWN - Commercial'!D67</f>
        <v>2374789.0799999996</v>
      </c>
      <c r="E67" s="28">
        <f t="shared" si="8"/>
        <v>4726741.8599999994</v>
      </c>
    </row>
    <row r="68" spans="1:11" x14ac:dyDescent="0.25">
      <c r="A68" s="7">
        <v>44470</v>
      </c>
      <c r="B68" s="38">
        <f>'IPCO - Commercial'!B68+'PGE - Commercial'!B68+'PAC - Commercial'!B68+'Avista - Commercial'!B68+'CNG - Commercial'!B68+'NWN - Commercial'!B68</f>
        <v>1559095.4100000001</v>
      </c>
      <c r="C68" s="38">
        <f>'IPCO - Commercial'!C68+'PGE - Commercial'!C68+'PAC - Commercial'!C68+'Avista - Commercial'!C68+'CNG - Commercial'!C68+'NWN - Commercial'!C68</f>
        <v>658972.24999999988</v>
      </c>
      <c r="D68" s="38">
        <f>'IPCO - Commercial'!D68+'PGE - Commercial'!D68+'PAC - Commercial'!D68+'Avista - Commercial'!D68+'CNG - Commercial'!D68+'NWN - Commercial'!D68</f>
        <v>2215220.4899999998</v>
      </c>
      <c r="E68" s="38">
        <f t="shared" si="8"/>
        <v>4433288.1500000004</v>
      </c>
      <c r="H68" s="75" t="s">
        <v>15</v>
      </c>
      <c r="I68" s="76"/>
      <c r="J68" s="76"/>
      <c r="K68" s="77"/>
    </row>
    <row r="69" spans="1:11" x14ac:dyDescent="0.25">
      <c r="A69" s="6">
        <v>44501</v>
      </c>
      <c r="B69" s="28">
        <f>'IPCO - Commercial'!B69+'PGE - Commercial'!B69+'PAC - Commercial'!B69+'Avista - Commercial'!B69+'CNG - Commercial'!B69+'NWN - Commercial'!B69</f>
        <v>2433755.5400000005</v>
      </c>
      <c r="C69" s="28">
        <f>'IPCO - Commercial'!C69+'PGE - Commercial'!C69+'PAC - Commercial'!C69+'Avista - Commercial'!C69+'CNG - Commercial'!C69+'NWN - Commercial'!C69</f>
        <v>844660.48</v>
      </c>
      <c r="D69" s="28">
        <f>'IPCO - Commercial'!D69+'PGE - Commercial'!D69+'PAC - Commercial'!D69+'Avista - Commercial'!D69+'CNG - Commercial'!D69+'NWN - Commercial'!D69</f>
        <v>2139690.3200000003</v>
      </c>
      <c r="E69" s="28">
        <f t="shared" si="8"/>
        <v>5418106.3400000008</v>
      </c>
      <c r="H69" s="20" t="s">
        <v>2</v>
      </c>
      <c r="I69" s="21" t="s">
        <v>3</v>
      </c>
      <c r="J69" s="22" t="s">
        <v>4</v>
      </c>
      <c r="K69" s="48" t="s">
        <v>5</v>
      </c>
    </row>
    <row r="70" spans="1:11" x14ac:dyDescent="0.25">
      <c r="A70" s="7">
        <v>44531</v>
      </c>
      <c r="B70" s="38">
        <f>'IPCO - Commercial'!B70+'PGE - Commercial'!B70+'PAC - Commercial'!B70+'Avista - Commercial'!B70+'CNG - Commercial'!B70+'NWN - Commercial'!B70</f>
        <v>1939692.51</v>
      </c>
      <c r="C70" s="38">
        <f>'IPCO - Commercial'!C70+'PGE - Commercial'!C70+'PAC - Commercial'!C70+'Avista - Commercial'!C70+'CNG - Commercial'!C70+'NWN - Commercial'!C70</f>
        <v>886409.39999999979</v>
      </c>
      <c r="D70" s="38">
        <f>'IPCO - Commercial'!D70+'PGE - Commercial'!D70+'PAC - Commercial'!D70+'Avista - Commercial'!D70+'CNG - Commercial'!D70+'NWN - Commercial'!D70</f>
        <v>2220314.3199999998</v>
      </c>
      <c r="E70" s="38">
        <f t="shared" si="8"/>
        <v>5046416.2299999995</v>
      </c>
      <c r="G70" s="17" t="s">
        <v>6</v>
      </c>
      <c r="H70" s="34">
        <f>B84-B83</f>
        <v>143904.98000000045</v>
      </c>
      <c r="I70" s="34">
        <f t="shared" ref="I70:K70" si="9">C84-C83</f>
        <v>512128.29000000004</v>
      </c>
      <c r="J70" s="34">
        <f t="shared" si="9"/>
        <v>-32927.069999999367</v>
      </c>
      <c r="K70" s="35">
        <f t="shared" si="9"/>
        <v>623106.20000000112</v>
      </c>
    </row>
    <row r="71" spans="1:11" x14ac:dyDescent="0.25">
      <c r="A71" s="6">
        <v>44562</v>
      </c>
      <c r="B71" s="28">
        <f>'IPCO - Commercial'!B71+'PGE - Commercial'!B71+'PAC - Commercial'!B71+'Avista - Commercial'!B71+'CNG - Commercial'!B71+'NWN - Commercial'!B71</f>
        <v>2752362.4999999995</v>
      </c>
      <c r="C71" s="28">
        <f>'IPCO - Commercial'!C71+'PGE - Commercial'!C71+'PAC - Commercial'!C71+'Avista - Commercial'!C71+'CNG - Commercial'!C71+'NWN - Commercial'!C71</f>
        <v>853907.31</v>
      </c>
      <c r="D71" s="28">
        <f>'IPCO - Commercial'!D71+'PGE - Commercial'!D71+'PAC - Commercial'!D71+'Avista - Commercial'!D71+'CNG - Commercial'!D71+'NWN - Commercial'!D71</f>
        <v>2424005.1800000002</v>
      </c>
      <c r="E71" s="28">
        <f t="shared" si="8"/>
        <v>6030274.9900000002</v>
      </c>
      <c r="G71" s="17" t="s">
        <v>7</v>
      </c>
      <c r="H71" s="36">
        <f>(B84-B83)/B83</f>
        <v>4.4317326589030273E-2</v>
      </c>
      <c r="I71" s="36">
        <f t="shared" ref="I71:K71" si="10">(C84-C83)/C83</f>
        <v>0.47540436310209305</v>
      </c>
      <c r="J71" s="36">
        <f t="shared" si="10"/>
        <v>-1.1810868986559565E-2</v>
      </c>
      <c r="K71" s="33">
        <f t="shared" si="10"/>
        <v>8.7610168163000615E-2</v>
      </c>
    </row>
    <row r="72" spans="1:11" x14ac:dyDescent="0.25">
      <c r="A72" s="7">
        <v>44593</v>
      </c>
      <c r="B72" s="38">
        <f>'IPCO - Commercial'!B72+'PGE - Commercial'!B72+'PAC - Commercial'!B72+'Avista - Commercial'!B72+'CNG - Commercial'!B72+'NWN - Commercial'!B72</f>
        <v>2912540.79</v>
      </c>
      <c r="C72" s="38">
        <f>'IPCO - Commercial'!C72+'PGE - Commercial'!C72+'PAC - Commercial'!C72+'Avista - Commercial'!C72+'CNG - Commercial'!C72+'NWN - Commercial'!C72</f>
        <v>871416.85000000009</v>
      </c>
      <c r="D72" s="38">
        <f>'IPCO - Commercial'!D72+'PGE - Commercial'!D72+'PAC - Commercial'!D72+'Avista - Commercial'!D72+'CNG - Commercial'!D72+'NWN - Commercial'!D72</f>
        <v>2233874.2299999995</v>
      </c>
      <c r="E72" s="38">
        <f t="shared" si="8"/>
        <v>6017831.8699999992</v>
      </c>
      <c r="G72" s="17" t="s">
        <v>8</v>
      </c>
      <c r="H72" s="26">
        <f>B84-B72</f>
        <v>478513.58000000054</v>
      </c>
      <c r="I72" s="26">
        <f t="shared" ref="I72:K72" si="11">C84-C72</f>
        <v>717959.21</v>
      </c>
      <c r="J72" s="26">
        <f t="shared" si="11"/>
        <v>521060.46000000136</v>
      </c>
      <c r="K72" s="27">
        <f t="shared" si="11"/>
        <v>1717533.2500000019</v>
      </c>
    </row>
    <row r="73" spans="1:11" x14ac:dyDescent="0.25">
      <c r="A73" s="6">
        <v>44621</v>
      </c>
      <c r="B73" s="28">
        <f>'IPCO - Commercial'!B73+'PGE - Commercial'!B73+'PAC - Commercial'!B73+'Avista - Commercial'!B73+'CNG - Commercial'!B73+'NWN - Commercial'!B73</f>
        <v>2231323.1300000004</v>
      </c>
      <c r="C73" s="28">
        <f>'IPCO - Commercial'!C73+'PGE - Commercial'!C73+'PAC - Commercial'!C73+'Avista - Commercial'!C73+'CNG - Commercial'!C73+'NWN - Commercial'!C73</f>
        <v>803506.04999999993</v>
      </c>
      <c r="D73" s="28">
        <f>'IPCO - Commercial'!D73+'PGE - Commercial'!D73+'PAC - Commercial'!D73+'Avista - Commercial'!D73+'CNG - Commercial'!D73+'NWN - Commercial'!D73</f>
        <v>2294437.1300000004</v>
      </c>
      <c r="E73" s="28">
        <f t="shared" si="8"/>
        <v>5329266.3100000005</v>
      </c>
      <c r="G73" s="17" t="s">
        <v>9</v>
      </c>
      <c r="H73" s="18">
        <f>(B84-B72)/B72</f>
        <v>0.16429420718945553</v>
      </c>
      <c r="I73" s="18">
        <f t="shared" ref="I73:K73" si="12">(C84-C72)/C72</f>
        <v>0.82389870014563049</v>
      </c>
      <c r="J73" s="18">
        <f t="shared" si="12"/>
        <v>0.23325416131417634</v>
      </c>
      <c r="K73" s="19">
        <f t="shared" si="12"/>
        <v>0.2854073173034663</v>
      </c>
    </row>
    <row r="74" spans="1:11" x14ac:dyDescent="0.25">
      <c r="A74" s="7">
        <v>44652</v>
      </c>
      <c r="B74" s="38">
        <f>'IPCO - Commercial'!B74+'PGE - Commercial'!B74+'PAC - Commercial'!B74+'Avista - Commercial'!B74+'CNG - Commercial'!B74+'NWN - Commercial'!B74</f>
        <v>2077428.7200000002</v>
      </c>
      <c r="C74" s="38">
        <f>'IPCO - Commercial'!C74+'PGE - Commercial'!C74+'PAC - Commercial'!C74+'Avista - Commercial'!C74+'CNG - Commercial'!C74+'NWN - Commercial'!C74</f>
        <v>879427.14</v>
      </c>
      <c r="D74" s="38">
        <f>'IPCO - Commercial'!D74+'PGE - Commercial'!D74+'PAC - Commercial'!D74+'Avista - Commercial'!D74+'CNG - Commercial'!D74+'NWN - Commercial'!D74</f>
        <v>2440421.38</v>
      </c>
      <c r="E74" s="38">
        <f t="shared" si="8"/>
        <v>5397277.2400000002</v>
      </c>
    </row>
    <row r="75" spans="1:11" x14ac:dyDescent="0.25">
      <c r="A75" s="6">
        <v>44682</v>
      </c>
      <c r="B75" s="28">
        <f>'IPCO - Commercial'!B75+'PGE - Commercial'!B75+'PAC - Commercial'!B75+'Avista - Commercial'!B75+'CNG - Commercial'!B75+'NWN - Commercial'!B75</f>
        <v>2047415.2699999996</v>
      </c>
      <c r="C75" s="28">
        <f>'IPCO - Commercial'!C75+'PGE - Commercial'!C75+'PAC - Commercial'!C75+'Avista - Commercial'!C75+'CNG - Commercial'!C75+'NWN - Commercial'!C75</f>
        <v>826787.75</v>
      </c>
      <c r="D75" s="28">
        <f>'IPCO - Commercial'!D75+'PGE - Commercial'!D75+'PAC - Commercial'!D75+'Avista - Commercial'!D75+'CNG - Commercial'!D75+'NWN - Commercial'!D75</f>
        <v>2424055.19</v>
      </c>
      <c r="E75" s="28">
        <f t="shared" si="8"/>
        <v>5298258.209999999</v>
      </c>
    </row>
    <row r="76" spans="1:11" x14ac:dyDescent="0.25">
      <c r="A76" s="7">
        <v>44713</v>
      </c>
      <c r="B76" s="38">
        <f>'IPCO - Commercial'!B76+'PGE - Commercial'!B76+'PAC - Commercial'!B76+'Avista - Commercial'!B76+'CNG - Commercial'!B76+'NWN - Commercial'!B76</f>
        <v>2617610.3900000015</v>
      </c>
      <c r="C76" s="38">
        <f>'IPCO - Commercial'!C76+'PGE - Commercial'!C76+'PAC - Commercial'!C76+'Avista - Commercial'!C76+'CNG - Commercial'!C76+'NWN - Commercial'!C76</f>
        <v>953872.33</v>
      </c>
      <c r="D76" s="38">
        <f>'IPCO - Commercial'!D76+'PGE - Commercial'!D76+'PAC - Commercial'!D76+'Avista - Commercial'!D76+'CNG - Commercial'!D76+'NWN - Commercial'!D76</f>
        <v>2372442.9499999997</v>
      </c>
      <c r="E76" s="38">
        <f t="shared" si="8"/>
        <v>5943925.6700000018</v>
      </c>
    </row>
    <row r="77" spans="1:11" x14ac:dyDescent="0.25">
      <c r="A77" s="6">
        <v>44743</v>
      </c>
      <c r="B77" s="28">
        <f>'IPCO - Commercial'!B77+'PGE - Commercial'!B77+'PAC - Commercial'!B77+'Avista - Commercial'!B77+'CNG - Commercial'!B77+'NWN - Commercial'!B77</f>
        <v>2090208.2100000011</v>
      </c>
      <c r="C77" s="28">
        <f>'IPCO - Commercial'!C77+'PGE - Commercial'!C77+'PAC - Commercial'!C77+'Avista - Commercial'!C77+'CNG - Commercial'!C77+'NWN - Commercial'!C77</f>
        <v>856968.2100000002</v>
      </c>
      <c r="D77" s="28">
        <f>'IPCO - Commercial'!D77+'PGE - Commercial'!D77+'PAC - Commercial'!D77+'Avista - Commercial'!D77+'CNG - Commercial'!D77+'NWN - Commercial'!D77</f>
        <v>2413623.2400000002</v>
      </c>
      <c r="E77" s="28">
        <f t="shared" si="8"/>
        <v>5360799.660000002</v>
      </c>
    </row>
    <row r="78" spans="1:11" x14ac:dyDescent="0.25">
      <c r="A78" s="7">
        <v>44774</v>
      </c>
      <c r="B78" s="38">
        <f>'IPCO - Commercial'!B78+'PGE - Commercial'!B78+'PAC - Commercial'!B78+'Avista - Commercial'!B78+'CNG - Commercial'!B78+'NWN - Commercial'!B78</f>
        <v>1778886.43</v>
      </c>
      <c r="C78" s="38">
        <f>'IPCO - Commercial'!C78+'PGE - Commercial'!C78+'PAC - Commercial'!C78+'Avista - Commercial'!C78+'CNG - Commercial'!C78+'NWN - Commercial'!C78</f>
        <v>694121.2799999998</v>
      </c>
      <c r="D78" s="38">
        <f>'IPCO - Commercial'!D78+'PGE - Commercial'!D78+'PAC - Commercial'!D78+'Avista - Commercial'!D78+'CNG - Commercial'!D78+'NWN - Commercial'!D78</f>
        <v>2349289.9900000002</v>
      </c>
      <c r="E78" s="38">
        <f t="shared" si="8"/>
        <v>4822297.7</v>
      </c>
    </row>
    <row r="79" spans="1:11" x14ac:dyDescent="0.25">
      <c r="A79" s="39">
        <v>44805</v>
      </c>
      <c r="B79" s="40">
        <f>'IPCO - Commercial'!B79+'PGE - Commercial'!B79+'PAC - Commercial'!B79+'Avista - Commercial'!B79+'CNG - Commercial'!B79+'NWN - Commercial'!B79</f>
        <v>1616012.72</v>
      </c>
      <c r="C79" s="40">
        <f>'IPCO - Commercial'!C79+'PGE - Commercial'!C79+'PAC - Commercial'!C79+'Avista - Commercial'!C79+'CNG - Commercial'!C79+'NWN - Commercial'!C79</f>
        <v>772025.09000000008</v>
      </c>
      <c r="D79" s="40">
        <f>'IPCO - Commercial'!D79+'PGE - Commercial'!D79+'PAC - Commercial'!D79+'Avista - Commercial'!D79+'CNG - Commercial'!D79+'NWN - Commercial'!D79</f>
        <v>2420198.4500000002</v>
      </c>
      <c r="E79" s="40">
        <f t="shared" ref="E79" si="13">SUM(B79:D79)</f>
        <v>4808236.26</v>
      </c>
    </row>
    <row r="80" spans="1:11" x14ac:dyDescent="0.25">
      <c r="A80" s="55">
        <v>44835</v>
      </c>
      <c r="B80" s="56">
        <f>'IPCO - Commercial'!B80+'PGE - Commercial'!B80+'PAC - Commercial'!B80+'Avista - Commercial'!B80+'CNG - Commercial'!B80+'NWN - Commercial'!B80</f>
        <v>2007906.0899999989</v>
      </c>
      <c r="C80" s="56">
        <f>'IPCO - Commercial'!C80+'PGE - Commercial'!C80+'PAC - Commercial'!C80+'Avista - Commercial'!C80+'CNG - Commercial'!C80+'NWN - Commercial'!C80</f>
        <v>802545.7300000001</v>
      </c>
      <c r="D80" s="56">
        <f>'IPCO - Commercial'!D80+'PGE - Commercial'!D80+'PAC - Commercial'!D80+'Avista - Commercial'!D80+'CNG - Commercial'!D80+'NWN - Commercial'!D80</f>
        <v>2471107.4600000004</v>
      </c>
      <c r="E80" s="56">
        <f t="shared" ref="E80" si="14">SUM(B80:D80)</f>
        <v>5281559.2799999993</v>
      </c>
    </row>
    <row r="81" spans="1:5" x14ac:dyDescent="0.25">
      <c r="A81" s="6">
        <v>44866</v>
      </c>
      <c r="B81" s="28">
        <f>'IPCO - Commercial'!B81+'PGE - Commercial'!B81+'PAC - Commercial'!B81+'Avista - Commercial'!B81+'CNG - Commercial'!B81+'NWN - Commercial'!B81</f>
        <v>2046701.5700000003</v>
      </c>
      <c r="C81" s="28">
        <f>'IPCO - Commercial'!C81+'PGE - Commercial'!C81+'PAC - Commercial'!C81+'Avista - Commercial'!C81+'CNG - Commercial'!C81+'NWN - Commercial'!C81</f>
        <v>937052.18000000028</v>
      </c>
      <c r="D81" s="28">
        <f>'IPCO - Commercial'!D81+'PGE - Commercial'!D81+'PAC - Commercial'!D81+'Avista - Commercial'!D81+'CNG - Commercial'!D81+'NWN - Commercial'!D81</f>
        <v>2596185.9700000002</v>
      </c>
      <c r="E81" s="28">
        <f t="shared" ref="E81" si="15">SUM(B81:D81)</f>
        <v>5579939.7200000007</v>
      </c>
    </row>
    <row r="82" spans="1:5" x14ac:dyDescent="0.25">
      <c r="A82" s="55">
        <v>44896</v>
      </c>
      <c r="B82" s="56">
        <f>'IPCO - Commercial'!B82+'PGE - Commercial'!B82+'PAC - Commercial'!B82+'Avista - Commercial'!B82+'CNG - Commercial'!B82+'NWN - Commercial'!B82</f>
        <v>2456603.5400000005</v>
      </c>
      <c r="C82" s="56">
        <f>'IPCO - Commercial'!C82+'PGE - Commercial'!C82+'PAC - Commercial'!C82+'Avista - Commercial'!C82+'CNG - Commercial'!C82+'NWN - Commercial'!C82</f>
        <v>1020709.4099999998</v>
      </c>
      <c r="D82" s="56">
        <f>'IPCO - Commercial'!D82+'PGE - Commercial'!D82+'PAC - Commercial'!D82+'Avista - Commercial'!D82+'CNG - Commercial'!D82+'NWN - Commercial'!D82</f>
        <v>2689072.7199999997</v>
      </c>
      <c r="E82" s="56">
        <f t="shared" ref="E82" si="16">SUM(B82:D82)</f>
        <v>6166385.6699999999</v>
      </c>
    </row>
    <row r="83" spans="1:5" x14ac:dyDescent="0.25">
      <c r="A83" s="90">
        <v>44927</v>
      </c>
      <c r="B83" s="91">
        <f>'IPCO - Commercial'!B83+'PGE - Commercial'!B83+'PAC - Commercial'!B83+'Avista - Commercial'!B83+'CNG - Commercial'!B83+'NWN - Commercial'!B83</f>
        <v>3247149.39</v>
      </c>
      <c r="C83" s="91">
        <f>'IPCO - Commercial'!C83+'PGE - Commercial'!C83+'PAC - Commercial'!C83+'Avista - Commercial'!C83+'CNG - Commercial'!C83+'NWN - Commercial'!C83</f>
        <v>1077247.77</v>
      </c>
      <c r="D83" s="91">
        <f>'IPCO - Commercial'!D83+'PGE - Commercial'!D83+'PAC - Commercial'!D83+'Avista - Commercial'!D83+'CNG - Commercial'!D83+'NWN - Commercial'!D83</f>
        <v>2787861.7600000002</v>
      </c>
      <c r="E83" s="91">
        <f t="shared" ref="E83" si="17">SUM(B83:D83)</f>
        <v>7112258.9199999999</v>
      </c>
    </row>
    <row r="84" spans="1:5" x14ac:dyDescent="0.25">
      <c r="A84" s="92">
        <v>44958</v>
      </c>
      <c r="B84" s="68">
        <f>'IPCO - Commercial'!B84+'PGE - Commercial'!B84+'PAC - Commercial'!B84+'Avista - Commercial'!B84+'CNG - Commercial'!B84+'NWN - Commercial'!B84</f>
        <v>3391054.3700000006</v>
      </c>
      <c r="C84" s="68">
        <f>'IPCO - Commercial'!C84+'PGE - Commercial'!C84+'PAC - Commercial'!C84+'Avista - Commercial'!C84+'CNG - Commercial'!C84+'NWN - Commercial'!C84</f>
        <v>1589376.06</v>
      </c>
      <c r="D84" s="68">
        <f>'IPCO - Commercial'!D84+'PGE - Commercial'!D84+'PAC - Commercial'!D84+'Avista - Commercial'!D84+'CNG - Commercial'!D84+'NWN - Commercial'!D84</f>
        <v>2754934.6900000009</v>
      </c>
      <c r="E84" s="68">
        <f t="shared" ref="E84" si="18">SUM(B84:D84)</f>
        <v>7735365.120000001</v>
      </c>
    </row>
    <row r="86" spans="1:5" x14ac:dyDescent="0.25">
      <c r="A86" s="75" t="s">
        <v>12</v>
      </c>
      <c r="B86" s="77"/>
    </row>
    <row r="87" spans="1:5" x14ac:dyDescent="0.25">
      <c r="A87" s="29" t="s">
        <v>0</v>
      </c>
      <c r="B87" s="29" t="s">
        <v>13</v>
      </c>
    </row>
    <row r="88" spans="1:5" x14ac:dyDescent="0.25">
      <c r="A88" s="6">
        <v>43831</v>
      </c>
      <c r="B88" s="28">
        <f>E47/E6</f>
        <v>312.57127102947987</v>
      </c>
    </row>
    <row r="89" spans="1:5" x14ac:dyDescent="0.25">
      <c r="A89" s="7">
        <v>43862</v>
      </c>
      <c r="B89" s="38">
        <f>E48/E7</f>
        <v>337.1741723035754</v>
      </c>
    </row>
    <row r="90" spans="1:5" x14ac:dyDescent="0.25">
      <c r="A90" s="6">
        <v>43891</v>
      </c>
      <c r="B90" s="28">
        <f>E49/E8</f>
        <v>370.32695207627654</v>
      </c>
    </row>
    <row r="91" spans="1:5" x14ac:dyDescent="0.25">
      <c r="A91" s="7">
        <v>43922</v>
      </c>
      <c r="B91" s="38">
        <f>E50/E9</f>
        <v>469.6763698535824</v>
      </c>
    </row>
    <row r="92" spans="1:5" x14ac:dyDescent="0.25">
      <c r="A92" s="6">
        <v>43952</v>
      </c>
      <c r="B92" s="28">
        <f>E51/E10</f>
        <v>502.25774959223969</v>
      </c>
    </row>
    <row r="93" spans="1:5" x14ac:dyDescent="0.25">
      <c r="A93" s="7">
        <v>43983</v>
      </c>
      <c r="B93" s="38">
        <f>E52/E11</f>
        <v>502.87815407271984</v>
      </c>
    </row>
    <row r="94" spans="1:5" x14ac:dyDescent="0.25">
      <c r="A94" s="6">
        <v>44013</v>
      </c>
      <c r="B94" s="28">
        <f>E53/E12</f>
        <v>531.1738743126474</v>
      </c>
    </row>
    <row r="95" spans="1:5" x14ac:dyDescent="0.25">
      <c r="A95" s="7">
        <v>44044</v>
      </c>
      <c r="B95" s="38">
        <f>E54/E13</f>
        <v>542.1742465072341</v>
      </c>
    </row>
    <row r="96" spans="1:5" x14ac:dyDescent="0.25">
      <c r="A96" s="6">
        <v>44075</v>
      </c>
      <c r="B96" s="28">
        <f>E55/E14</f>
        <v>567.81094365859508</v>
      </c>
    </row>
    <row r="97" spans="1:8" x14ac:dyDescent="0.25">
      <c r="A97" s="7">
        <v>44105</v>
      </c>
      <c r="B97" s="38">
        <f>E56/E15</f>
        <v>596.69571935452518</v>
      </c>
    </row>
    <row r="98" spans="1:8" x14ac:dyDescent="0.25">
      <c r="A98" s="6">
        <v>44136</v>
      </c>
      <c r="B98" s="28">
        <f>E57/E16</f>
        <v>588.85290485192183</v>
      </c>
    </row>
    <row r="99" spans="1:8" x14ac:dyDescent="0.25">
      <c r="A99" s="7">
        <v>44166</v>
      </c>
      <c r="B99" s="38">
        <f>E58/E17</f>
        <v>664.79391364616492</v>
      </c>
    </row>
    <row r="100" spans="1:8" x14ac:dyDescent="0.25">
      <c r="A100" s="6">
        <v>44197</v>
      </c>
      <c r="B100" s="28">
        <f>E59/E18</f>
        <v>480.17157676590773</v>
      </c>
    </row>
    <row r="101" spans="1:8" x14ac:dyDescent="0.25">
      <c r="A101" s="7">
        <v>44228</v>
      </c>
      <c r="B101" s="38">
        <f>E60/E19</f>
        <v>485.08641992761818</v>
      </c>
    </row>
    <row r="102" spans="1:8" x14ac:dyDescent="0.25">
      <c r="A102" s="6">
        <v>44256</v>
      </c>
      <c r="B102" s="28">
        <f>E61/E20</f>
        <v>451.47449822829668</v>
      </c>
    </row>
    <row r="103" spans="1:8" x14ac:dyDescent="0.25">
      <c r="A103" s="7">
        <v>44287</v>
      </c>
      <c r="B103" s="38">
        <f>E62/E21</f>
        <v>413.38202012796586</v>
      </c>
    </row>
    <row r="104" spans="1:8" x14ac:dyDescent="0.25">
      <c r="A104" s="6">
        <v>44317</v>
      </c>
      <c r="B104" s="28">
        <f>E63/E22</f>
        <v>354.48340778557758</v>
      </c>
    </row>
    <row r="105" spans="1:8" x14ac:dyDescent="0.25">
      <c r="A105" s="7">
        <v>44348</v>
      </c>
      <c r="B105" s="38">
        <f>E64/E23</f>
        <v>340.64257898865986</v>
      </c>
    </row>
    <row r="106" spans="1:8" x14ac:dyDescent="0.25">
      <c r="A106" s="6">
        <v>44378</v>
      </c>
      <c r="B106" s="28">
        <f>E65/E24</f>
        <v>333.02428856749304</v>
      </c>
    </row>
    <row r="107" spans="1:8" x14ac:dyDescent="0.25">
      <c r="A107" s="7">
        <v>44409</v>
      </c>
      <c r="B107" s="38">
        <f>E66/E25</f>
        <v>350.68101772865515</v>
      </c>
    </row>
    <row r="108" spans="1:8" x14ac:dyDescent="0.25">
      <c r="A108" s="6">
        <v>44440</v>
      </c>
      <c r="B108" s="28">
        <f>E67/E26</f>
        <v>332.40097468354423</v>
      </c>
      <c r="H108" s="20" t="s">
        <v>13</v>
      </c>
    </row>
    <row r="109" spans="1:8" x14ac:dyDescent="0.25">
      <c r="A109" s="7">
        <v>44470</v>
      </c>
      <c r="B109" s="38">
        <f>E68/E27</f>
        <v>309.06916829336308</v>
      </c>
      <c r="G109" s="17" t="s">
        <v>6</v>
      </c>
      <c r="H109" s="30">
        <f>B125-B124</f>
        <v>39.736069795808532</v>
      </c>
    </row>
    <row r="110" spans="1:8" x14ac:dyDescent="0.25">
      <c r="A110" s="6">
        <v>44501</v>
      </c>
      <c r="B110" s="28">
        <f>E69/E28</f>
        <v>334.65758739962945</v>
      </c>
      <c r="G110" s="17" t="s">
        <v>7</v>
      </c>
      <c r="H110" s="25">
        <f>(B125-B124)/B124</f>
        <v>9.1732674149801657E-2</v>
      </c>
    </row>
    <row r="111" spans="1:8" x14ac:dyDescent="0.25">
      <c r="A111" s="7">
        <v>44531</v>
      </c>
      <c r="B111" s="38">
        <f>E70/E29</f>
        <v>326.90394701042948</v>
      </c>
      <c r="G111" s="17" t="s">
        <v>8</v>
      </c>
      <c r="H111" s="31">
        <f>B125-B113</f>
        <v>70.297196580492653</v>
      </c>
    </row>
    <row r="112" spans="1:8" x14ac:dyDescent="0.25">
      <c r="A112" s="6">
        <v>44562</v>
      </c>
      <c r="B112" s="28">
        <f>E71/E30</f>
        <v>385.2718496038845</v>
      </c>
      <c r="G112" s="17" t="s">
        <v>9</v>
      </c>
      <c r="H112" s="19">
        <f>(B125-B113)/B113</f>
        <v>0.17460311620314906</v>
      </c>
    </row>
    <row r="113" spans="1:2" x14ac:dyDescent="0.25">
      <c r="A113" s="7">
        <v>44593</v>
      </c>
      <c r="B113" s="38">
        <f>E72/E31</f>
        <v>402.61135144176086</v>
      </c>
    </row>
    <row r="114" spans="1:2" x14ac:dyDescent="0.25">
      <c r="A114" s="6">
        <v>44621</v>
      </c>
      <c r="B114" s="28">
        <f>E73/E32</f>
        <v>377.53374256163221</v>
      </c>
    </row>
    <row r="115" spans="1:2" x14ac:dyDescent="0.25">
      <c r="A115" s="7">
        <v>44652</v>
      </c>
      <c r="B115" s="38">
        <f>E74/E33</f>
        <v>380.84090036692072</v>
      </c>
    </row>
    <row r="116" spans="1:2" x14ac:dyDescent="0.25">
      <c r="A116" s="6">
        <v>44682</v>
      </c>
      <c r="B116" s="28">
        <f>E75/E34</f>
        <v>370.68902329811789</v>
      </c>
    </row>
    <row r="117" spans="1:2" x14ac:dyDescent="0.25">
      <c r="A117" s="7">
        <v>44713</v>
      </c>
      <c r="B117" s="38">
        <f>E76/E35</f>
        <v>371.84395808570548</v>
      </c>
    </row>
    <row r="118" spans="1:2" x14ac:dyDescent="0.25">
      <c r="A118" s="6">
        <v>44743</v>
      </c>
      <c r="B118" s="28">
        <f>E77/E36</f>
        <v>329.12571586444022</v>
      </c>
    </row>
    <row r="119" spans="1:2" x14ac:dyDescent="0.25">
      <c r="A119" s="7">
        <v>44774</v>
      </c>
      <c r="B119" s="38">
        <f>E78/E37</f>
        <v>316.40297224591563</v>
      </c>
    </row>
    <row r="120" spans="1:2" x14ac:dyDescent="0.25">
      <c r="A120" s="39">
        <v>44805</v>
      </c>
      <c r="B120" s="40">
        <f>E79/E38</f>
        <v>318.63726043737574</v>
      </c>
    </row>
    <row r="121" spans="1:2" x14ac:dyDescent="0.25">
      <c r="A121" s="55">
        <v>44835</v>
      </c>
      <c r="B121" s="56">
        <f>E80/E39</f>
        <v>322.02666178891525</v>
      </c>
    </row>
    <row r="122" spans="1:2" x14ac:dyDescent="0.25">
      <c r="A122" s="58">
        <v>44866</v>
      </c>
      <c r="B122" s="66">
        <f>E81/E40</f>
        <v>336.58702617927378</v>
      </c>
    </row>
    <row r="123" spans="1:2" x14ac:dyDescent="0.25">
      <c r="A123" s="88">
        <v>44897</v>
      </c>
      <c r="B123" s="89">
        <f>E82/E41</f>
        <v>392.13899332273451</v>
      </c>
    </row>
    <row r="124" spans="1:2" x14ac:dyDescent="0.25">
      <c r="A124" s="90">
        <v>44927</v>
      </c>
      <c r="B124" s="91">
        <f>E83/E42</f>
        <v>433.17247822644498</v>
      </c>
    </row>
    <row r="125" spans="1:2" x14ac:dyDescent="0.25">
      <c r="A125" s="92">
        <v>44958</v>
      </c>
      <c r="B125" s="93">
        <f>E84/E43</f>
        <v>472.90854802225351</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F851-C883-4760-BC2F-DB9E019B81C5}">
  <dimension ref="A1:S125"/>
  <sheetViews>
    <sheetView tabSelected="1" workbookViewId="0">
      <selection activeCell="J122" sqref="J122"/>
    </sheetView>
  </sheetViews>
  <sheetFormatPr defaultRowHeight="15" x14ac:dyDescent="0.25"/>
  <cols>
    <col min="1" max="1" width="13.7109375" style="1" bestFit="1" customWidth="1"/>
    <col min="2" max="2" width="12" style="1" bestFit="1" customWidth="1"/>
    <col min="3" max="4" width="14.5703125" style="1" bestFit="1" customWidth="1"/>
    <col min="5" max="6" width="13.5703125" style="1" bestFit="1" customWidth="1"/>
    <col min="7" max="7" width="14.5703125" style="1" bestFit="1" customWidth="1"/>
    <col min="8" max="8" width="20.42578125" style="1" bestFit="1" customWidth="1"/>
    <col min="9" max="9" width="10.57031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7" ht="15.75" customHeight="1" x14ac:dyDescent="0.25">
      <c r="A1" s="86" t="s">
        <v>30</v>
      </c>
      <c r="B1" s="86"/>
      <c r="C1" s="86"/>
      <c r="D1" s="86"/>
      <c r="E1" s="86"/>
      <c r="F1" s="86"/>
      <c r="G1" s="86"/>
    </row>
    <row r="2" spans="1:7" ht="16.5" customHeight="1" x14ac:dyDescent="0.25">
      <c r="A2" s="86"/>
      <c r="B2" s="86"/>
      <c r="C2" s="86"/>
      <c r="D2" s="86"/>
      <c r="E2" s="86"/>
      <c r="F2" s="86"/>
      <c r="G2" s="86"/>
    </row>
    <row r="3" spans="1:7" ht="16.5" customHeight="1" x14ac:dyDescent="0.25">
      <c r="A3" s="86"/>
      <c r="B3" s="86"/>
      <c r="C3" s="86"/>
      <c r="D3" s="86"/>
      <c r="E3" s="86"/>
      <c r="F3" s="86"/>
      <c r="G3" s="86"/>
    </row>
    <row r="4" spans="1:7" x14ac:dyDescent="0.25">
      <c r="A4" s="83" t="s">
        <v>1</v>
      </c>
      <c r="B4" s="84"/>
      <c r="C4" s="84"/>
      <c r="D4" s="84"/>
      <c r="E4" s="84"/>
      <c r="F4" s="84"/>
      <c r="G4" s="85"/>
    </row>
    <row r="5" spans="1:7" x14ac:dyDescent="0.25">
      <c r="A5" s="5" t="s">
        <v>0</v>
      </c>
      <c r="B5" s="4" t="s">
        <v>24</v>
      </c>
      <c r="C5" s="2" t="s">
        <v>25</v>
      </c>
      <c r="D5" s="3" t="s">
        <v>26</v>
      </c>
      <c r="E5" s="3" t="s">
        <v>27</v>
      </c>
      <c r="F5" s="3" t="s">
        <v>28</v>
      </c>
      <c r="G5" s="32" t="s">
        <v>29</v>
      </c>
    </row>
    <row r="6" spans="1:7" x14ac:dyDescent="0.25">
      <c r="A6" s="6">
        <v>43831</v>
      </c>
      <c r="B6" s="8">
        <f>'IPCO - Residential'!E6</f>
        <v>1638</v>
      </c>
      <c r="C6" s="8">
        <f>'PGE - Residential'!E6</f>
        <v>77298</v>
      </c>
      <c r="D6" s="8">
        <f>'PAC - Residential'!E6</f>
        <v>66520</v>
      </c>
      <c r="E6" s="8">
        <f>'Avista - Residential'!E6</f>
        <v>9184</v>
      </c>
      <c r="F6" s="8">
        <f>'CNG - Residential'!E6</f>
        <v>5588</v>
      </c>
      <c r="G6" s="8">
        <f>'NWN - Residential'!$E6</f>
        <v>48916</v>
      </c>
    </row>
    <row r="7" spans="1:7" x14ac:dyDescent="0.25">
      <c r="A7" s="7">
        <v>43862</v>
      </c>
      <c r="B7" s="37">
        <f>'IPCO - Residential'!E7</f>
        <v>1344</v>
      </c>
      <c r="C7" s="37">
        <f>'PGE - Residential'!E7</f>
        <v>73512</v>
      </c>
      <c r="D7" s="37">
        <f>'PAC - Residential'!E7</f>
        <v>67710</v>
      </c>
      <c r="E7" s="37">
        <f>'Avista - Residential'!E7</f>
        <v>9592</v>
      </c>
      <c r="F7" s="37">
        <f>'CNG - Residential'!E7</f>
        <v>5867</v>
      </c>
      <c r="G7" s="37">
        <f>'NWN - Residential'!$E7</f>
        <v>69011</v>
      </c>
    </row>
    <row r="8" spans="1:7" x14ac:dyDescent="0.25">
      <c r="A8" s="6">
        <v>43891</v>
      </c>
      <c r="B8" s="8">
        <f>'IPCO - Residential'!E8</f>
        <v>1308</v>
      </c>
      <c r="C8" s="8">
        <f>'PGE - Residential'!E8</f>
        <v>81500</v>
      </c>
      <c r="D8" s="8">
        <f>'PAC - Residential'!E8</f>
        <v>76985</v>
      </c>
      <c r="E8" s="8">
        <f>'Avista - Residential'!E8</f>
        <v>10359</v>
      </c>
      <c r="F8" s="8">
        <f>'CNG - Residential'!E8</f>
        <v>5456</v>
      </c>
      <c r="G8" s="8">
        <f>'NWN - Residential'!$E8</f>
        <v>80181</v>
      </c>
    </row>
    <row r="9" spans="1:7" x14ac:dyDescent="0.25">
      <c r="A9" s="7">
        <v>43922</v>
      </c>
      <c r="B9" s="37">
        <f>'IPCO - Residential'!E9</f>
        <v>1585</v>
      </c>
      <c r="C9" s="37">
        <f>'PGE - Residential'!E9</f>
        <v>85177</v>
      </c>
      <c r="D9" s="37">
        <f>'PAC - Residential'!E9</f>
        <v>79643</v>
      </c>
      <c r="E9" s="37">
        <f>'Avista - Residential'!E9</f>
        <v>9948</v>
      </c>
      <c r="F9" s="37">
        <f>'CNG - Residential'!E9</f>
        <v>5569</v>
      </c>
      <c r="G9" s="37">
        <f>'NWN - Residential'!$E9</f>
        <v>88304</v>
      </c>
    </row>
    <row r="10" spans="1:7" x14ac:dyDescent="0.25">
      <c r="A10" s="6">
        <v>43952</v>
      </c>
      <c r="B10" s="8">
        <f>'IPCO - Residential'!E10</f>
        <v>1547</v>
      </c>
      <c r="C10" s="8">
        <f>'PGE - Residential'!E10</f>
        <v>88215</v>
      </c>
      <c r="D10" s="8">
        <f>'PAC - Residential'!E10</f>
        <v>95802</v>
      </c>
      <c r="E10" s="8">
        <f>'Avista - Residential'!E10</f>
        <v>10421</v>
      </c>
      <c r="F10" s="8">
        <f>'CNG - Residential'!E10</f>
        <v>5726</v>
      </c>
      <c r="G10" s="8">
        <f>'NWN - Residential'!$E10</f>
        <v>96776</v>
      </c>
    </row>
    <row r="11" spans="1:7" x14ac:dyDescent="0.25">
      <c r="A11" s="7">
        <v>43983</v>
      </c>
      <c r="B11" s="37">
        <f>'IPCO - Residential'!E11</f>
        <v>1493</v>
      </c>
      <c r="C11" s="37">
        <f>'PGE - Residential'!E11</f>
        <v>86518</v>
      </c>
      <c r="D11" s="37">
        <f>'PAC - Residential'!E11</f>
        <v>84677</v>
      </c>
      <c r="E11" s="37">
        <f>'Avista - Residential'!E11</f>
        <v>9707</v>
      </c>
      <c r="F11" s="37">
        <f>'CNG - Residential'!E11</f>
        <v>5548</v>
      </c>
      <c r="G11" s="37">
        <f>'NWN - Residential'!$E11</f>
        <v>82328</v>
      </c>
    </row>
    <row r="12" spans="1:7" x14ac:dyDescent="0.25">
      <c r="A12" s="6">
        <v>44013</v>
      </c>
      <c r="B12" s="8">
        <f>'IPCO - Residential'!E12</f>
        <v>1690</v>
      </c>
      <c r="C12" s="8">
        <f>'PGE - Residential'!E12</f>
        <v>86136</v>
      </c>
      <c r="D12" s="8">
        <f>'PAC - Residential'!E12</f>
        <v>79053</v>
      </c>
      <c r="E12" s="8">
        <f>'Avista - Residential'!E12</f>
        <v>10155</v>
      </c>
      <c r="F12" s="8">
        <f>'CNG - Residential'!E12</f>
        <v>5630</v>
      </c>
      <c r="G12" s="8">
        <f>'NWN - Residential'!$E12</f>
        <v>69143</v>
      </c>
    </row>
    <row r="13" spans="1:7" x14ac:dyDescent="0.25">
      <c r="A13" s="7">
        <v>44044</v>
      </c>
      <c r="B13" s="37">
        <f>'IPCO - Residential'!E13</f>
        <v>1692</v>
      </c>
      <c r="C13" s="37">
        <f>'PGE - Residential'!E13</f>
        <v>84777</v>
      </c>
      <c r="D13" s="37">
        <f>'PAC - Residential'!E13</f>
        <v>80470</v>
      </c>
      <c r="E13" s="37">
        <f>'Avista - Residential'!E13</f>
        <v>10719</v>
      </c>
      <c r="F13" s="37">
        <f>'CNG - Residential'!E13</f>
        <v>6103</v>
      </c>
      <c r="G13" s="37">
        <f>'NWN - Residential'!$E13</f>
        <v>60738</v>
      </c>
    </row>
    <row r="14" spans="1:7" x14ac:dyDescent="0.25">
      <c r="A14" s="6">
        <v>44075</v>
      </c>
      <c r="B14" s="8">
        <f>'IPCO - Residential'!E14</f>
        <v>1402</v>
      </c>
      <c r="C14" s="8">
        <f>'PGE - Residential'!E14</f>
        <v>88912</v>
      </c>
      <c r="D14" s="8">
        <f>'PAC - Residential'!E14</f>
        <v>84717</v>
      </c>
      <c r="E14" s="8">
        <f>'Avista - Residential'!E14</f>
        <v>10178</v>
      </c>
      <c r="F14" s="8">
        <f>'CNG - Residential'!E14</f>
        <v>5773</v>
      </c>
      <c r="G14" s="8">
        <f>'NWN - Residential'!$E14</f>
        <v>53990</v>
      </c>
    </row>
    <row r="15" spans="1:7" x14ac:dyDescent="0.25">
      <c r="A15" s="7">
        <v>44105</v>
      </c>
      <c r="B15" s="37">
        <f>'IPCO - Residential'!E15</f>
        <v>1551</v>
      </c>
      <c r="C15" s="37">
        <f>'PGE - Residential'!E15</f>
        <v>85318</v>
      </c>
      <c r="D15" s="37">
        <f>'PAC - Residential'!E15</f>
        <v>82844</v>
      </c>
      <c r="E15" s="37">
        <f>'Avista - Residential'!E15</f>
        <v>10296</v>
      </c>
      <c r="F15" s="37">
        <f>'CNG - Residential'!E15</f>
        <v>5743</v>
      </c>
      <c r="G15" s="37">
        <f>'NWN - Residential'!$E15</f>
        <v>54415</v>
      </c>
    </row>
    <row r="16" spans="1:7" x14ac:dyDescent="0.25">
      <c r="A16" s="6">
        <v>44136</v>
      </c>
      <c r="B16" s="8">
        <f>'IPCO - Residential'!E16</f>
        <v>1631</v>
      </c>
      <c r="C16" s="8">
        <f>'PGE - Residential'!E16</f>
        <v>92277</v>
      </c>
      <c r="D16" s="8">
        <f>'PAC - Residential'!E16</f>
        <v>81436</v>
      </c>
      <c r="E16" s="8">
        <f>'Avista - Residential'!E16</f>
        <v>10701</v>
      </c>
      <c r="F16" s="8">
        <f>'CNG - Residential'!E16</f>
        <v>6378</v>
      </c>
      <c r="G16" s="8">
        <f>'NWN - Residential'!$E16</f>
        <v>53440</v>
      </c>
    </row>
    <row r="17" spans="1:19" x14ac:dyDescent="0.25">
      <c r="A17" s="7">
        <v>44166</v>
      </c>
      <c r="B17" s="37">
        <f>'IPCO - Residential'!E17</f>
        <v>1784</v>
      </c>
      <c r="C17" s="37">
        <f>'PGE - Residential'!E17</f>
        <v>94828</v>
      </c>
      <c r="D17" s="37">
        <f>'PAC - Residential'!E17</f>
        <v>82558</v>
      </c>
      <c r="E17" s="37">
        <f>'Avista - Residential'!E17</f>
        <v>9440</v>
      </c>
      <c r="F17" s="37">
        <f>'CNG - Residential'!E17</f>
        <v>5414</v>
      </c>
      <c r="G17" s="37">
        <f>'NWN - Residential'!$E17</f>
        <v>52918</v>
      </c>
    </row>
    <row r="18" spans="1:19" x14ac:dyDescent="0.25">
      <c r="A18" s="6">
        <v>44197</v>
      </c>
      <c r="B18" s="8">
        <f>'IPCO - Residential'!E18</f>
        <v>1533</v>
      </c>
      <c r="C18" s="8">
        <f>'PGE - Residential'!E18</f>
        <v>83988</v>
      </c>
      <c r="D18" s="8">
        <f>'PAC - Residential'!E18</f>
        <v>77160</v>
      </c>
      <c r="E18" s="8">
        <f>'Avista - Residential'!E18</f>
        <v>9930</v>
      </c>
      <c r="F18" s="8">
        <f>'CNG - Residential'!E18</f>
        <v>5385</v>
      </c>
      <c r="G18" s="8">
        <f>'NWN - Residential'!$E18</f>
        <v>61603</v>
      </c>
    </row>
    <row r="19" spans="1:19" x14ac:dyDescent="0.25">
      <c r="A19" s="7">
        <v>44228</v>
      </c>
      <c r="B19" s="37">
        <f>'IPCO - Residential'!E19</f>
        <v>1485</v>
      </c>
      <c r="C19" s="37">
        <f>'PGE - Residential'!E19</f>
        <v>87131</v>
      </c>
      <c r="D19" s="37">
        <f>'PAC - Residential'!E19</f>
        <v>85805</v>
      </c>
      <c r="E19" s="37">
        <f>'Avista - Residential'!E19</f>
        <v>9984</v>
      </c>
      <c r="F19" s="37">
        <f>'CNG - Residential'!E19</f>
        <v>5804</v>
      </c>
      <c r="G19" s="37">
        <f>'NWN - Residential'!$E19</f>
        <v>79231</v>
      </c>
    </row>
    <row r="20" spans="1:19" x14ac:dyDescent="0.25">
      <c r="A20" s="6">
        <v>44256</v>
      </c>
      <c r="B20" s="8">
        <f>'IPCO - Residential'!E20</f>
        <v>1381</v>
      </c>
      <c r="C20" s="8">
        <f>'PGE - Residential'!E20</f>
        <v>76823</v>
      </c>
      <c r="D20" s="8">
        <f>'PAC - Residential'!E20</f>
        <v>85240</v>
      </c>
      <c r="E20" s="8">
        <f>'Avista - Residential'!E20</f>
        <v>8684</v>
      </c>
      <c r="F20" s="8">
        <f>'CNG - Residential'!E20</f>
        <v>5793</v>
      </c>
      <c r="G20" s="8">
        <f>'NWN - Residential'!$E20</f>
        <v>81792</v>
      </c>
    </row>
    <row r="21" spans="1:19" x14ac:dyDescent="0.25">
      <c r="A21" s="7">
        <v>44287</v>
      </c>
      <c r="B21" s="37">
        <f>'IPCO - Residential'!E21</f>
        <v>1335</v>
      </c>
      <c r="C21" s="37">
        <f>'PGE - Residential'!E21</f>
        <v>74914</v>
      </c>
      <c r="D21" s="37">
        <f>'PAC - Residential'!E21</f>
        <v>87241</v>
      </c>
      <c r="E21" s="37">
        <f>'Avista - Residential'!E21</f>
        <v>8327</v>
      </c>
      <c r="F21" s="37">
        <f>'CNG - Residential'!E21</f>
        <v>4937</v>
      </c>
      <c r="G21" s="37">
        <f>'NWN - Residential'!$E21</f>
        <v>91240</v>
      </c>
    </row>
    <row r="22" spans="1:19" x14ac:dyDescent="0.25">
      <c r="A22" s="6">
        <v>44317</v>
      </c>
      <c r="B22" s="8">
        <f>'IPCO - Residential'!E22</f>
        <v>1402</v>
      </c>
      <c r="C22" s="8">
        <f>'PGE - Residential'!E22</f>
        <v>78780</v>
      </c>
      <c r="D22" s="8">
        <f>'PAC - Residential'!E22</f>
        <v>89205</v>
      </c>
      <c r="E22" s="8">
        <f>'Avista - Residential'!E22</f>
        <v>10243</v>
      </c>
      <c r="F22" s="8">
        <f>'CNG - Residential'!E22</f>
        <v>5602</v>
      </c>
      <c r="G22" s="8">
        <f>'NWN - Residential'!$E22</f>
        <v>99013</v>
      </c>
    </row>
    <row r="23" spans="1:19" x14ac:dyDescent="0.25">
      <c r="A23" s="7">
        <v>44348</v>
      </c>
      <c r="B23" s="37">
        <f>'IPCO - Residential'!E23</f>
        <v>1185</v>
      </c>
      <c r="C23" s="37">
        <f>'PGE - Residential'!E23</f>
        <v>80388</v>
      </c>
      <c r="D23" s="37">
        <f>'PAC - Residential'!E23</f>
        <v>85098</v>
      </c>
      <c r="E23" s="37">
        <f>'Avista - Residential'!E23</f>
        <v>9929</v>
      </c>
      <c r="F23" s="37">
        <f>'CNG - Residential'!E23</f>
        <v>5583</v>
      </c>
      <c r="G23" s="37">
        <f>'NWN - Residential'!$E23</f>
        <v>87953</v>
      </c>
    </row>
    <row r="24" spans="1:19" x14ac:dyDescent="0.25">
      <c r="A24" s="6">
        <v>44378</v>
      </c>
      <c r="B24" s="8">
        <f>'IPCO - Residential'!E24</f>
        <v>1394</v>
      </c>
      <c r="C24" s="8">
        <f>'PGE - Residential'!E24</f>
        <v>80977</v>
      </c>
      <c r="D24" s="8">
        <f>'PAC - Residential'!E24</f>
        <v>88310</v>
      </c>
      <c r="E24" s="8">
        <f>'Avista - Residential'!E24</f>
        <v>10441</v>
      </c>
      <c r="F24" s="8">
        <f>'CNG - Residential'!E24</f>
        <v>5833</v>
      </c>
      <c r="G24" s="8">
        <f>'NWN - Residential'!$E24</f>
        <v>82120</v>
      </c>
    </row>
    <row r="25" spans="1:19" x14ac:dyDescent="0.25">
      <c r="A25" s="7">
        <v>44409</v>
      </c>
      <c r="B25" s="37">
        <f>'IPCO - Residential'!E25</f>
        <v>1138</v>
      </c>
      <c r="C25" s="37">
        <f>'PGE - Residential'!E25</f>
        <v>74398</v>
      </c>
      <c r="D25" s="37">
        <f>'PAC - Residential'!E25</f>
        <v>85098</v>
      </c>
      <c r="E25" s="37">
        <f>'Avista - Residential'!E25</f>
        <v>9996</v>
      </c>
      <c r="F25" s="37">
        <f>'CNG - Residential'!E25</f>
        <v>5094</v>
      </c>
      <c r="G25" s="37">
        <f>'NWN - Residential'!$E25</f>
        <v>61899</v>
      </c>
    </row>
    <row r="26" spans="1:19" x14ac:dyDescent="0.25">
      <c r="A26" s="6">
        <v>44440</v>
      </c>
      <c r="B26" s="8">
        <f>'IPCO - Residential'!E26</f>
        <v>1465</v>
      </c>
      <c r="C26" s="8">
        <f>'PGE - Residential'!E26</f>
        <v>78716</v>
      </c>
      <c r="D26" s="8">
        <f>'PAC - Residential'!E26</f>
        <v>86130</v>
      </c>
      <c r="E26" s="8">
        <f>'Avista - Residential'!E26</f>
        <v>9709</v>
      </c>
      <c r="F26" s="8">
        <f>'CNG - Residential'!E26</f>
        <v>4936</v>
      </c>
      <c r="G26" s="8">
        <f>'NWN - Residential'!$E26</f>
        <v>55772</v>
      </c>
    </row>
    <row r="27" spans="1:19" x14ac:dyDescent="0.25">
      <c r="A27" s="7">
        <v>44470</v>
      </c>
      <c r="B27" s="37">
        <f>'IPCO - Residential'!E27</f>
        <v>1230</v>
      </c>
      <c r="C27" s="37">
        <f>'PGE - Residential'!E27</f>
        <v>74990</v>
      </c>
      <c r="D27" s="37">
        <f>'PAC - Residential'!E27</f>
        <v>83822</v>
      </c>
      <c r="E27" s="37">
        <f>'Avista - Residential'!E27</f>
        <v>10143</v>
      </c>
      <c r="F27" s="37">
        <f>'CNG - Residential'!E27</f>
        <v>5293</v>
      </c>
      <c r="G27" s="37">
        <f>'NWN - Residential'!$E27</f>
        <v>52823</v>
      </c>
    </row>
    <row r="28" spans="1:19" x14ac:dyDescent="0.25">
      <c r="A28" s="6">
        <v>44501</v>
      </c>
      <c r="B28" s="8">
        <f>'IPCO - Residential'!E28</f>
        <v>1238</v>
      </c>
      <c r="C28" s="8">
        <f>'PGE - Residential'!E28</f>
        <v>77406</v>
      </c>
      <c r="D28" s="8">
        <f>'PAC - Residential'!E28</f>
        <v>82289</v>
      </c>
      <c r="E28" s="8">
        <f>'Avista - Residential'!E28</f>
        <v>9737</v>
      </c>
      <c r="F28" s="8">
        <f>'CNG - Residential'!E28</f>
        <v>4856</v>
      </c>
      <c r="G28" s="8">
        <f>'NWN - Residential'!$E28</f>
        <v>49241</v>
      </c>
      <c r="S28" s="24"/>
    </row>
    <row r="29" spans="1:19" x14ac:dyDescent="0.25">
      <c r="A29" s="7">
        <v>44531</v>
      </c>
      <c r="B29" s="37">
        <f>'IPCO - Residential'!E29</f>
        <v>1394</v>
      </c>
      <c r="C29" s="37">
        <f>'PGE - Residential'!E29</f>
        <v>76487</v>
      </c>
      <c r="D29" s="37">
        <f>'PAC - Residential'!E29</f>
        <v>80047</v>
      </c>
      <c r="E29" s="37">
        <f>'Avista - Residential'!E29</f>
        <v>9229</v>
      </c>
      <c r="F29" s="37">
        <f>'CNG - Residential'!E29</f>
        <v>4999</v>
      </c>
      <c r="G29" s="37">
        <f>'NWN - Residential'!$E29</f>
        <v>53969</v>
      </c>
      <c r="S29" s="24"/>
    </row>
    <row r="30" spans="1:19" x14ac:dyDescent="0.25">
      <c r="A30" s="6">
        <v>44562</v>
      </c>
      <c r="B30" s="8">
        <f>'IPCO - Residential'!E30</f>
        <v>1428</v>
      </c>
      <c r="C30" s="8">
        <f>'PGE - Residential'!E30</f>
        <v>77184</v>
      </c>
      <c r="D30" s="8">
        <f>'PAC - Residential'!E30</f>
        <v>76932</v>
      </c>
      <c r="E30" s="8">
        <f>'Avista - Residential'!E30</f>
        <v>9541</v>
      </c>
      <c r="F30" s="8">
        <f>'CNG - Residential'!E30</f>
        <v>4810</v>
      </c>
      <c r="G30" s="8">
        <f>'NWN - Residential'!$E30</f>
        <v>63453</v>
      </c>
    </row>
    <row r="31" spans="1:19" x14ac:dyDescent="0.25">
      <c r="A31" s="7">
        <v>44593</v>
      </c>
      <c r="B31" s="37">
        <f>'IPCO - Residential'!E31</f>
        <v>1332</v>
      </c>
      <c r="C31" s="37">
        <f>'PGE - Residential'!E31</f>
        <v>75250</v>
      </c>
      <c r="D31" s="37">
        <f>'PAC - Residential'!E31</f>
        <v>80561</v>
      </c>
      <c r="E31" s="37">
        <f>'Avista - Residential'!E31</f>
        <v>9534</v>
      </c>
      <c r="F31" s="37">
        <f>'CNG - Residential'!E31</f>
        <v>5445</v>
      </c>
      <c r="G31" s="37">
        <f>'NWN - Residential'!$E31</f>
        <v>80213</v>
      </c>
    </row>
    <row r="32" spans="1:19" x14ac:dyDescent="0.25">
      <c r="A32" s="6">
        <v>44621</v>
      </c>
      <c r="B32" s="8">
        <f>'IPCO - Residential'!E32</f>
        <v>1409</v>
      </c>
      <c r="C32" s="8">
        <f>'PGE - Residential'!E32</f>
        <v>61773</v>
      </c>
      <c r="D32" s="8">
        <f>'PAC - Residential'!E32</f>
        <v>86476</v>
      </c>
      <c r="E32" s="8">
        <f>'Avista - Residential'!E32</f>
        <v>9008</v>
      </c>
      <c r="F32" s="8">
        <f>'CNG - Residential'!E32</f>
        <v>4170</v>
      </c>
      <c r="G32" s="8">
        <f>'NWN - Residential'!$E32</f>
        <v>89001</v>
      </c>
    </row>
    <row r="33" spans="1:7" x14ac:dyDescent="0.25">
      <c r="A33" s="7">
        <v>44652</v>
      </c>
      <c r="B33" s="37">
        <f>'IPCO - Residential'!E33</f>
        <v>1317</v>
      </c>
      <c r="C33" s="37">
        <f>'PGE - Residential'!E33</f>
        <v>66090</v>
      </c>
      <c r="D33" s="37">
        <f>'PAC - Residential'!E33</f>
        <v>89666</v>
      </c>
      <c r="E33" s="37">
        <f>'Avista - Residential'!E33</f>
        <v>9563</v>
      </c>
      <c r="F33" s="37">
        <f>'CNG - Residential'!E33</f>
        <v>5231</v>
      </c>
      <c r="G33" s="37">
        <f>'NWN - Residential'!$E33</f>
        <v>92652</v>
      </c>
    </row>
    <row r="34" spans="1:7" x14ac:dyDescent="0.25">
      <c r="A34" s="6">
        <v>44682</v>
      </c>
      <c r="B34" s="8">
        <f>'IPCO - Residential'!E34</f>
        <v>1477</v>
      </c>
      <c r="C34" s="8">
        <f>'PGE - Residential'!E34</f>
        <v>66021</v>
      </c>
      <c r="D34" s="8">
        <f>'PAC - Residential'!E34</f>
        <v>86125</v>
      </c>
      <c r="E34" s="8">
        <f>'Avista - Residential'!E34</f>
        <v>9838</v>
      </c>
      <c r="F34" s="8">
        <f>'CNG - Residential'!E34</f>
        <v>5643</v>
      </c>
      <c r="G34" s="8">
        <f>'NWN - Residential'!$E34</f>
        <v>93054</v>
      </c>
    </row>
    <row r="35" spans="1:7" x14ac:dyDescent="0.25">
      <c r="A35" s="7">
        <v>44713</v>
      </c>
      <c r="B35" s="37">
        <f>'IPCO - Residential'!E35</f>
        <v>1289</v>
      </c>
      <c r="C35" s="37">
        <f>'PGE - Residential'!E35</f>
        <v>72297</v>
      </c>
      <c r="D35" s="37">
        <f>'PAC - Residential'!E35</f>
        <v>83351</v>
      </c>
      <c r="E35" s="37">
        <f>'Avista - Residential'!E35</f>
        <v>9754</v>
      </c>
      <c r="F35" s="37">
        <f>'CNG - Residential'!E35</f>
        <v>4828</v>
      </c>
      <c r="G35" s="37">
        <f>'NWN - Residential'!$E35</f>
        <v>88000</v>
      </c>
    </row>
    <row r="36" spans="1:7" x14ac:dyDescent="0.25">
      <c r="A36" s="6">
        <v>44743</v>
      </c>
      <c r="B36" s="8">
        <f>'IPCO - Residential'!E36</f>
        <v>1433</v>
      </c>
      <c r="C36" s="8">
        <f>'PGE - Residential'!E36</f>
        <v>70832</v>
      </c>
      <c r="D36" s="8">
        <f>'PAC - Residential'!E36</f>
        <v>82343</v>
      </c>
      <c r="E36" s="8">
        <f>'Avista - Residential'!E36</f>
        <v>10139</v>
      </c>
      <c r="F36" s="8">
        <f>'CNG - Residential'!E36</f>
        <v>5650</v>
      </c>
      <c r="G36" s="8">
        <f>'NWN - Residential'!$E36</f>
        <v>87138</v>
      </c>
    </row>
    <row r="37" spans="1:7" x14ac:dyDescent="0.25">
      <c r="A37" s="7">
        <v>44774</v>
      </c>
      <c r="B37" s="37">
        <f>'IPCO - Residential'!E37</f>
        <v>1275</v>
      </c>
      <c r="C37" s="37">
        <f>'PGE - Residential'!E37</f>
        <v>67722</v>
      </c>
      <c r="D37" s="37">
        <f>'PAC - Residential'!E37</f>
        <v>76820</v>
      </c>
      <c r="E37" s="37">
        <f>'Avista - Residential'!E37</f>
        <v>9852</v>
      </c>
      <c r="F37" s="37">
        <f>'CNG - Residential'!E37</f>
        <v>5692</v>
      </c>
      <c r="G37" s="37">
        <f>'NWN - Residential'!$E37</f>
        <v>70183</v>
      </c>
    </row>
    <row r="38" spans="1:7" x14ac:dyDescent="0.25">
      <c r="A38" s="39">
        <v>44805</v>
      </c>
      <c r="B38" s="41">
        <f>'IPCO - Residential'!E38</f>
        <v>1324</v>
      </c>
      <c r="C38" s="41">
        <f>'PGE - Residential'!E38</f>
        <v>70725</v>
      </c>
      <c r="D38" s="41">
        <f>'PAC - Residential'!E38</f>
        <v>82343</v>
      </c>
      <c r="E38" s="41">
        <f>'Avista - Residential'!E38</f>
        <v>9868</v>
      </c>
      <c r="F38" s="41">
        <f>'CNG - Residential'!E38</f>
        <v>5714</v>
      </c>
      <c r="G38" s="41">
        <f>'NWN - Residential'!$E38</f>
        <v>61409</v>
      </c>
    </row>
    <row r="39" spans="1:7" x14ac:dyDescent="0.25">
      <c r="A39" s="7">
        <v>44835</v>
      </c>
      <c r="B39" s="37">
        <f>'IPCO - Residential'!E39</f>
        <v>1468</v>
      </c>
      <c r="C39" s="37">
        <f>'PGE - Residential'!E39</f>
        <v>72087</v>
      </c>
      <c r="D39" s="37">
        <f>'PAC - Residential'!E39</f>
        <v>82109</v>
      </c>
      <c r="E39" s="37">
        <f>'Avista - Residential'!E39</f>
        <v>10077</v>
      </c>
      <c r="F39" s="37">
        <f>'CNG - Residential'!E39</f>
        <v>5890</v>
      </c>
      <c r="G39" s="37">
        <f>'NWN - Residential'!$E39</f>
        <v>56517</v>
      </c>
    </row>
    <row r="40" spans="1:7" x14ac:dyDescent="0.25">
      <c r="A40" s="39">
        <v>44866</v>
      </c>
      <c r="B40" s="41">
        <f>'IPCO - Residential'!E40</f>
        <v>1382</v>
      </c>
      <c r="C40" s="41">
        <f>'PGE - Residential'!E40</f>
        <v>77056</v>
      </c>
      <c r="D40" s="41">
        <f>'PAC - Residential'!E40</f>
        <v>75521</v>
      </c>
      <c r="E40" s="41">
        <f>'Avista - Residential'!E40</f>
        <v>9200</v>
      </c>
      <c r="F40" s="41">
        <f>'CNG - Residential'!E40</f>
        <v>3813</v>
      </c>
      <c r="G40" s="41">
        <f>'NWN - Residential'!$E40</f>
        <v>56414</v>
      </c>
    </row>
    <row r="41" spans="1:7" x14ac:dyDescent="0.25">
      <c r="A41" s="7">
        <v>44896</v>
      </c>
      <c r="B41" s="37">
        <f>'IPCO - Residential'!E41</f>
        <v>1447</v>
      </c>
      <c r="C41" s="37">
        <f>'PGE - Residential'!E41</f>
        <v>75770</v>
      </c>
      <c r="D41" s="37">
        <f>'PAC - Residential'!E41</f>
        <v>75226</v>
      </c>
      <c r="E41" s="37">
        <f>'Avista - Residential'!E41</f>
        <v>9736</v>
      </c>
      <c r="F41" s="37">
        <f>'CNG - Residential'!E41</f>
        <v>4121</v>
      </c>
      <c r="G41" s="37">
        <f>'NWN - Residential'!$E41</f>
        <v>59914</v>
      </c>
    </row>
    <row r="42" spans="1:7" x14ac:dyDescent="0.25">
      <c r="A42" s="39">
        <v>44927</v>
      </c>
      <c r="B42" s="41">
        <f>'IPCO - Residential'!E42</f>
        <v>1502</v>
      </c>
      <c r="C42" s="41">
        <f>'PGE - Residential'!E42</f>
        <v>73325</v>
      </c>
      <c r="D42" s="41">
        <f>'PAC - Residential'!E42</f>
        <v>75552</v>
      </c>
      <c r="E42" s="41">
        <f>'Avista - Residential'!E42</f>
        <v>10107</v>
      </c>
      <c r="F42" s="41">
        <f>'CNG - Residential'!E42</f>
        <v>5651</v>
      </c>
      <c r="G42" s="41">
        <f>'NWN - Residential'!$E42</f>
        <v>66229</v>
      </c>
    </row>
    <row r="43" spans="1:7" x14ac:dyDescent="0.25">
      <c r="A43" s="87">
        <v>44958</v>
      </c>
      <c r="B43" s="72">
        <f>'IPCO - Residential'!E43</f>
        <v>1433</v>
      </c>
      <c r="C43" s="72">
        <f>'PGE - Residential'!E43</f>
        <v>69045</v>
      </c>
      <c r="D43" s="72">
        <f>'PAC - Residential'!E43</f>
        <v>75358</v>
      </c>
      <c r="E43" s="72">
        <f>'Avista - Residential'!E43</f>
        <v>9124</v>
      </c>
      <c r="F43" s="72">
        <f>'CNG - Residential'!E43</f>
        <v>5884</v>
      </c>
      <c r="G43" s="72">
        <f>'NWN - Residential'!$E43</f>
        <v>79694</v>
      </c>
    </row>
    <row r="45" spans="1:7" x14ac:dyDescent="0.25">
      <c r="A45" s="83" t="s">
        <v>11</v>
      </c>
      <c r="B45" s="84"/>
      <c r="C45" s="84"/>
      <c r="D45" s="84"/>
      <c r="E45" s="84"/>
      <c r="F45" s="84"/>
      <c r="G45" s="84"/>
    </row>
    <row r="46" spans="1:7" x14ac:dyDescent="0.25">
      <c r="A46" s="5" t="s">
        <v>0</v>
      </c>
      <c r="B46" s="4" t="s">
        <v>24</v>
      </c>
      <c r="C46" s="2" t="s">
        <v>25</v>
      </c>
      <c r="D46" s="3" t="s">
        <v>26</v>
      </c>
      <c r="E46" s="3" t="s">
        <v>27</v>
      </c>
      <c r="F46" s="3" t="s">
        <v>28</v>
      </c>
      <c r="G46" s="32" t="s">
        <v>29</v>
      </c>
    </row>
    <row r="47" spans="1:7" x14ac:dyDescent="0.25">
      <c r="A47" s="6">
        <v>43831</v>
      </c>
      <c r="B47" s="28">
        <f>'IPCO - Residential'!E47</f>
        <v>337562.72999999986</v>
      </c>
      <c r="C47" s="28">
        <f>'PGE - Residential'!E47</f>
        <v>11838957.170000002</v>
      </c>
      <c r="D47" s="28">
        <f>'PAC - Residential'!E47</f>
        <v>11909155.260000002</v>
      </c>
      <c r="E47" s="28">
        <f>'Avista - Residential'!E47</f>
        <v>879848.87</v>
      </c>
      <c r="F47" s="28">
        <f>'CNG - Residential'!E47</f>
        <v>565904.39999999967</v>
      </c>
      <c r="G47" s="28">
        <f>'NWN - Residential'!$E47</f>
        <v>4357978.6899999995</v>
      </c>
    </row>
    <row r="48" spans="1:7" x14ac:dyDescent="0.25">
      <c r="A48" s="7">
        <v>43862</v>
      </c>
      <c r="B48" s="38">
        <f>'IPCO - Residential'!E48</f>
        <v>337528.44000000006</v>
      </c>
      <c r="C48" s="38">
        <f>'PGE - Residential'!E48</f>
        <v>11173217.199999999</v>
      </c>
      <c r="D48" s="38">
        <f>'PAC - Residential'!E48</f>
        <v>12881355.559999999</v>
      </c>
      <c r="E48" s="38">
        <f>'Avista - Residential'!E48</f>
        <v>1038142.59</v>
      </c>
      <c r="F48" s="38">
        <f>'CNG - Residential'!E48</f>
        <v>683866.14999999991</v>
      </c>
      <c r="G48" s="38">
        <f>'NWN - Residential'!$E48</f>
        <v>6813583.2699999996</v>
      </c>
    </row>
    <row r="49" spans="1:7" x14ac:dyDescent="0.25">
      <c r="A49" s="6">
        <v>43891</v>
      </c>
      <c r="B49" s="28">
        <f>'IPCO - Residential'!E49</f>
        <v>330876.64999999991</v>
      </c>
      <c r="C49" s="28">
        <f>'PGE - Residential'!E49</f>
        <v>13508473.300000001</v>
      </c>
      <c r="D49" s="28">
        <f>'PAC - Residential'!E49</f>
        <v>15636274.690000001</v>
      </c>
      <c r="E49" s="28">
        <f>'Avista - Residential'!E49</f>
        <v>1207571.92</v>
      </c>
      <c r="F49" s="28">
        <f>'CNG - Residential'!E49</f>
        <v>639465.18999999971</v>
      </c>
      <c r="G49" s="28">
        <f>'NWN - Residential'!$E49</f>
        <v>8187649.7399999937</v>
      </c>
    </row>
    <row r="50" spans="1:7" x14ac:dyDescent="0.25">
      <c r="A50" s="7">
        <v>43922</v>
      </c>
      <c r="B50" s="38">
        <f>'IPCO - Residential'!E50</f>
        <v>433321.72999999992</v>
      </c>
      <c r="C50" s="38">
        <f>'PGE - Residential'!E50</f>
        <v>17536868.509999998</v>
      </c>
      <c r="D50" s="38">
        <f>'PAC - Residential'!E50</f>
        <v>18445582.5</v>
      </c>
      <c r="E50" s="38">
        <f>'Avista - Residential'!E50</f>
        <v>1353697.84</v>
      </c>
      <c r="F50" s="38">
        <f>'CNG - Residential'!E50</f>
        <v>728994.93999999971</v>
      </c>
      <c r="G50" s="38">
        <f>'NWN - Residential'!$E50</f>
        <v>10279486.32</v>
      </c>
    </row>
    <row r="51" spans="1:7" x14ac:dyDescent="0.25">
      <c r="A51" s="6">
        <v>43952</v>
      </c>
      <c r="B51" s="28">
        <f>'IPCO - Residential'!E51</f>
        <v>427912.47</v>
      </c>
      <c r="C51" s="28">
        <f>'PGE - Residential'!E51</f>
        <v>22592714.280000001</v>
      </c>
      <c r="D51" s="28">
        <f>'PAC - Residential'!E51</f>
        <v>21482166.420000002</v>
      </c>
      <c r="E51" s="28">
        <f>'Avista - Residential'!E51</f>
        <v>1473488.3099999998</v>
      </c>
      <c r="F51" s="28">
        <f>'CNG - Residential'!E51</f>
        <v>747347.58999999985</v>
      </c>
      <c r="G51" s="28">
        <f>'NWN - Residential'!$E51</f>
        <v>11531594.110000003</v>
      </c>
    </row>
    <row r="52" spans="1:7" x14ac:dyDescent="0.25">
      <c r="A52" s="7">
        <v>43983</v>
      </c>
      <c r="B52" s="38">
        <f>'IPCO - Residential'!E52</f>
        <v>424350.81999999989</v>
      </c>
      <c r="C52" s="38">
        <f>'PGE - Residential'!E52</f>
        <v>23072727.280000001</v>
      </c>
      <c r="D52" s="38">
        <f>'PAC - Residential'!E52</f>
        <v>20287608.48</v>
      </c>
      <c r="E52" s="38">
        <f>'Avista - Residential'!E52</f>
        <v>1306194.4300000002</v>
      </c>
      <c r="F52" s="38">
        <f>'CNG - Residential'!E52</f>
        <v>660250.46999999974</v>
      </c>
      <c r="G52" s="38">
        <f>'NWN - Residential'!$E52</f>
        <v>9339612.070000004</v>
      </c>
    </row>
    <row r="53" spans="1:7" x14ac:dyDescent="0.25">
      <c r="A53" s="6">
        <v>44013</v>
      </c>
      <c r="B53" s="28">
        <f>'IPCO - Residential'!E53</f>
        <v>446373.22000000003</v>
      </c>
      <c r="C53" s="28">
        <f>'PGE - Residential'!E53</f>
        <v>24165486.27</v>
      </c>
      <c r="D53" s="28">
        <f>'PAC - Residential'!E53</f>
        <v>20808049.91</v>
      </c>
      <c r="E53" s="28">
        <f>'Avista - Residential'!E53</f>
        <v>1276723.4599999997</v>
      </c>
      <c r="F53" s="28">
        <f>'CNG - Residential'!E53</f>
        <v>607787.64999999991</v>
      </c>
      <c r="G53" s="28">
        <f>'NWN - Residential'!$E53</f>
        <v>6608760.6199999982</v>
      </c>
    </row>
    <row r="54" spans="1:7" x14ac:dyDescent="0.25">
      <c r="A54" s="7">
        <v>44044</v>
      </c>
      <c r="B54" s="38">
        <f>'IPCO - Residential'!E54</f>
        <v>465386.07000000018</v>
      </c>
      <c r="C54" s="38">
        <f>'PGE - Residential'!E54</f>
        <v>24471510.390000001</v>
      </c>
      <c r="D54" s="38">
        <f>'PAC - Residential'!E54</f>
        <v>21966058.780000001</v>
      </c>
      <c r="E54" s="38">
        <f>'Avista - Residential'!E54</f>
        <v>1261705.1100000001</v>
      </c>
      <c r="F54" s="38">
        <f>'CNG - Residential'!E54</f>
        <v>581915.13999999978</v>
      </c>
      <c r="G54" s="38">
        <f>'NWN - Residential'!$E54</f>
        <v>5926629.5600000005</v>
      </c>
    </row>
    <row r="55" spans="1:7" x14ac:dyDescent="0.25">
      <c r="A55" s="6">
        <v>44075</v>
      </c>
      <c r="B55" s="28">
        <f>'IPCO - Residential'!E55</f>
        <v>425623.22000000009</v>
      </c>
      <c r="C55" s="28">
        <f>'PGE - Residential'!E55</f>
        <v>26822587.190000001</v>
      </c>
      <c r="D55" s="28">
        <f>'PAC - Residential'!E55</f>
        <v>24145553.769999996</v>
      </c>
      <c r="E55" s="28">
        <f>'Avista - Residential'!E55</f>
        <v>1205972.31</v>
      </c>
      <c r="F55" s="28">
        <f>'CNG - Residential'!E55</f>
        <v>535111.43999999948</v>
      </c>
      <c r="G55" s="28">
        <f>'NWN - Residential'!$E55</f>
        <v>5334006.0299999993</v>
      </c>
    </row>
    <row r="56" spans="1:7" x14ac:dyDescent="0.25">
      <c r="A56" s="7">
        <v>44105</v>
      </c>
      <c r="B56" s="38">
        <f>'IPCO - Residential'!E56</f>
        <v>456099.21999999986</v>
      </c>
      <c r="C56" s="38">
        <f>'PGE - Residential'!E56</f>
        <v>27095085</v>
      </c>
      <c r="D56" s="38">
        <f>'PAC - Residential'!E56</f>
        <v>24940097.93</v>
      </c>
      <c r="E56" s="38">
        <f>'Avista - Residential'!E56</f>
        <v>1193799.1800000002</v>
      </c>
      <c r="F56" s="38">
        <f>'CNG - Residential'!E56</f>
        <v>514156.25999999966</v>
      </c>
      <c r="G56" s="38">
        <f>'NWN - Residential'!$E56</f>
        <v>5325904</v>
      </c>
    </row>
    <row r="57" spans="1:7" x14ac:dyDescent="0.25">
      <c r="A57" s="6">
        <v>44136</v>
      </c>
      <c r="B57" s="28">
        <f>'IPCO - Residential'!E57</f>
        <v>452357.42000000016</v>
      </c>
      <c r="C57" s="28">
        <f>'PGE - Residential'!E57</f>
        <v>28747201.5</v>
      </c>
      <c r="D57" s="28">
        <f>'PAC - Residential'!E57</f>
        <v>25432194.259999998</v>
      </c>
      <c r="E57" s="28">
        <f>'Avista - Residential'!E57</f>
        <v>1265923.3299999998</v>
      </c>
      <c r="F57" s="28">
        <f>'CNG - Residential'!E57</f>
        <v>547960.08000000031</v>
      </c>
      <c r="G57" s="28">
        <f>'NWN - Residential'!$E57</f>
        <v>5621064</v>
      </c>
    </row>
    <row r="58" spans="1:7" x14ac:dyDescent="0.25">
      <c r="A58" s="7">
        <v>44166</v>
      </c>
      <c r="B58" s="38">
        <f>'IPCO - Residential'!E58</f>
        <v>517918.66000000003</v>
      </c>
      <c r="C58" s="38">
        <f>'PGE - Residential'!E58</f>
        <v>32209037</v>
      </c>
      <c r="D58" s="38">
        <f>'PAC - Residential'!E58</f>
        <v>28780009.020000003</v>
      </c>
      <c r="E58" s="38">
        <f>'Avista - Residential'!E58</f>
        <v>1420491.33</v>
      </c>
      <c r="F58" s="38">
        <f>'CNG - Residential'!E58</f>
        <v>628119.8199999996</v>
      </c>
      <c r="G58" s="38">
        <f>'NWN - Residential'!$E58</f>
        <v>7427963</v>
      </c>
    </row>
    <row r="59" spans="1:7" x14ac:dyDescent="0.25">
      <c r="A59" s="6">
        <v>44197</v>
      </c>
      <c r="B59" s="28">
        <f>'IPCO - Residential'!E59</f>
        <v>530895</v>
      </c>
      <c r="C59" s="28">
        <f>'PGE - Residential'!E59</f>
        <v>34681355</v>
      </c>
      <c r="D59" s="28">
        <f>'PAC - Residential'!E59</f>
        <v>28327691</v>
      </c>
      <c r="E59" s="28">
        <f>'Avista - Residential'!E59</f>
        <v>1909801</v>
      </c>
      <c r="F59" s="28">
        <f>'CNG - Residential'!E59</f>
        <v>828421.32999999914</v>
      </c>
      <c r="G59" s="28">
        <f>'NWN - Residential'!$E59</f>
        <v>10041887</v>
      </c>
    </row>
    <row r="60" spans="1:7" x14ac:dyDescent="0.25">
      <c r="A60" s="7">
        <v>44228</v>
      </c>
      <c r="B60" s="38">
        <f>'IPCO - Residential'!E60</f>
        <v>581613.1</v>
      </c>
      <c r="C60" s="38">
        <f>'PGE - Residential'!E60</f>
        <v>38511898</v>
      </c>
      <c r="D60" s="38">
        <f>'PAC - Residential'!E60</f>
        <v>34540331</v>
      </c>
      <c r="E60" s="38">
        <f>'Avista - Residential'!E60</f>
        <v>2178875.2400000002</v>
      </c>
      <c r="F60" s="38">
        <f>'CNG - Residential'!E60</f>
        <v>987755.8900000006</v>
      </c>
      <c r="G60" s="38">
        <f>'NWN - Residential'!$E60</f>
        <v>13405716</v>
      </c>
    </row>
    <row r="61" spans="1:7" x14ac:dyDescent="0.25">
      <c r="A61" s="6">
        <v>44256</v>
      </c>
      <c r="B61" s="28">
        <f>'IPCO - Residential'!E61</f>
        <v>581298.85</v>
      </c>
      <c r="C61" s="28">
        <f>'PGE - Residential'!E61</f>
        <v>37677557.839999996</v>
      </c>
      <c r="D61" s="28">
        <f>'PAC - Residential'!E61</f>
        <v>35726549</v>
      </c>
      <c r="E61" s="28">
        <f>'Avista - Residential'!E61</f>
        <v>2162970.86</v>
      </c>
      <c r="F61" s="28">
        <f>'CNG - Residential'!E61</f>
        <v>1045589.4</v>
      </c>
      <c r="G61" s="28">
        <f>'NWN - Residential'!$E61</f>
        <v>14521239</v>
      </c>
    </row>
    <row r="62" spans="1:7" x14ac:dyDescent="0.25">
      <c r="A62" s="7">
        <v>44287</v>
      </c>
      <c r="B62" s="38">
        <f>'IPCO - Residential'!E62</f>
        <v>607832.18999999994</v>
      </c>
      <c r="C62" s="38">
        <f>'PGE - Residential'!E62</f>
        <v>36275089.640000015</v>
      </c>
      <c r="D62" s="38">
        <f>'PAC - Residential'!E62</f>
        <v>36711900</v>
      </c>
      <c r="E62" s="38">
        <f>'Avista - Residential'!E62</f>
        <v>1884001.8500000003</v>
      </c>
      <c r="F62" s="38">
        <f>'CNG - Residential'!E62</f>
        <v>940667.18000000087</v>
      </c>
      <c r="G62" s="38">
        <f>'NWN - Residential'!$E62</f>
        <v>16387073</v>
      </c>
    </row>
    <row r="63" spans="1:7" x14ac:dyDescent="0.25">
      <c r="A63" s="6">
        <v>44317</v>
      </c>
      <c r="B63" s="28">
        <f>'IPCO - Residential'!E63</f>
        <v>629965.34999999951</v>
      </c>
      <c r="C63" s="28">
        <f>'PGE - Residential'!E63</f>
        <v>36377956.910000011</v>
      </c>
      <c r="D63" s="28">
        <f>'PAC - Residential'!E63</f>
        <v>36885597</v>
      </c>
      <c r="E63" s="28">
        <f>'Avista - Residential'!E63</f>
        <v>1960677.2799999996</v>
      </c>
      <c r="F63" s="28">
        <f>'CNG - Residential'!E63</f>
        <v>958391.60999999987</v>
      </c>
      <c r="G63" s="28">
        <f>'NWN - Residential'!$E63</f>
        <v>17207644.059999995</v>
      </c>
    </row>
    <row r="64" spans="1:7" x14ac:dyDescent="0.25">
      <c r="A64" s="7">
        <v>44348</v>
      </c>
      <c r="B64" s="38">
        <f>'IPCO - Residential'!E64</f>
        <v>550044.50000000047</v>
      </c>
      <c r="C64" s="38">
        <f>'PGE - Residential'!E64</f>
        <v>35612399.200000003</v>
      </c>
      <c r="D64" s="38">
        <f>'PAC - Residential'!E64</f>
        <v>35390227</v>
      </c>
      <c r="E64" s="38">
        <f>'Avista - Residential'!E64</f>
        <v>1845402.1300000001</v>
      </c>
      <c r="F64" s="38">
        <f>'CNG - Residential'!E64</f>
        <v>819691.9300000011</v>
      </c>
      <c r="G64" s="38">
        <f>'NWN - Residential'!$E64</f>
        <v>14802084.509999994</v>
      </c>
    </row>
    <row r="65" spans="1:7" x14ac:dyDescent="0.25">
      <c r="A65" s="6">
        <v>44378</v>
      </c>
      <c r="B65" s="28">
        <f>'IPCO - Residential'!E65</f>
        <v>530674.45000000007</v>
      </c>
      <c r="C65" s="28">
        <f>'PGE - Residential'!E65</f>
        <v>33467570.079999998</v>
      </c>
      <c r="D65" s="28">
        <f>'PAC - Residential'!E65</f>
        <v>35850171</v>
      </c>
      <c r="E65" s="28">
        <f>'Avista - Residential'!E65</f>
        <v>1794459.0499999996</v>
      </c>
      <c r="F65" s="28">
        <f>'CNG - Residential'!E65</f>
        <v>760861.92000000144</v>
      </c>
      <c r="G65" s="28">
        <f>'NWN - Residential'!$E65</f>
        <v>12247686</v>
      </c>
    </row>
    <row r="66" spans="1:7" x14ac:dyDescent="0.25">
      <c r="A66" s="7">
        <v>44409</v>
      </c>
      <c r="B66" s="38">
        <f>'IPCO - Residential'!E66</f>
        <v>457249.9200000001</v>
      </c>
      <c r="C66" s="38">
        <f>'PGE - Residential'!E66</f>
        <v>27581472.269999988</v>
      </c>
      <c r="D66" s="38">
        <f>'PAC - Residential'!E66</f>
        <v>35390227</v>
      </c>
      <c r="E66" s="38">
        <f>'Avista - Residential'!E66</f>
        <v>1417441.0000000005</v>
      </c>
      <c r="F66" s="38">
        <f>'CNG - Residential'!E66</f>
        <v>528603.55000000063</v>
      </c>
      <c r="G66" s="38">
        <f>'NWN - Residential'!$E66</f>
        <v>8880309.4000000022</v>
      </c>
    </row>
    <row r="67" spans="1:7" x14ac:dyDescent="0.25">
      <c r="A67" s="6">
        <v>44440</v>
      </c>
      <c r="B67" s="28">
        <f>'IPCO - Residential'!E67</f>
        <v>511635.83000000007</v>
      </c>
      <c r="C67" s="28">
        <f>'PGE - Residential'!E67</f>
        <v>26055224.829999998</v>
      </c>
      <c r="D67" s="28">
        <f>'PAC - Residential'!E67</f>
        <v>35797544</v>
      </c>
      <c r="E67" s="28">
        <f>'Avista - Residential'!E67</f>
        <v>1252224.98</v>
      </c>
      <c r="F67" s="28">
        <f>'CNG - Residential'!E67</f>
        <v>359737.34000000008</v>
      </c>
      <c r="G67" s="28">
        <f>'NWN - Residential'!$E67</f>
        <v>7335413</v>
      </c>
    </row>
    <row r="68" spans="1:7" x14ac:dyDescent="0.25">
      <c r="A68" s="7">
        <v>44470</v>
      </c>
      <c r="B68" s="38">
        <f>'IPCO - Residential'!E68</f>
        <v>443397.94999999995</v>
      </c>
      <c r="C68" s="38">
        <f>'PGE - Residential'!E68</f>
        <v>20619563.589999996</v>
      </c>
      <c r="D68" s="38">
        <f>'PAC - Residential'!E68</f>
        <v>33745172</v>
      </c>
      <c r="E68" s="38">
        <f>'Avista - Residential'!E68</f>
        <v>1155322.5899999999</v>
      </c>
      <c r="F68" s="38">
        <f>'CNG - Residential'!E68</f>
        <v>321752.54999999964</v>
      </c>
      <c r="G68" s="38">
        <f>'NWN - Residential'!$E68</f>
        <v>5412194.4700000007</v>
      </c>
    </row>
    <row r="69" spans="1:7" x14ac:dyDescent="0.25">
      <c r="A69" s="6">
        <v>44501</v>
      </c>
      <c r="B69" s="28">
        <f>'IPCO - Residential'!E69</f>
        <v>423611.12999999989</v>
      </c>
      <c r="C69" s="28">
        <f>'PGE - Residential'!E69</f>
        <v>18407242.550000001</v>
      </c>
      <c r="D69" s="28">
        <f>'PAC - Residential'!E69</f>
        <v>32211434</v>
      </c>
      <c r="E69" s="28">
        <f>'Avista - Residential'!E69</f>
        <v>1155251.8599999996</v>
      </c>
      <c r="F69" s="28">
        <f>'CNG - Residential'!E69</f>
        <v>326552.21999999945</v>
      </c>
      <c r="G69" s="28">
        <f>'NWN - Residential'!$E69</f>
        <v>4941875.4300000016</v>
      </c>
    </row>
    <row r="70" spans="1:7" x14ac:dyDescent="0.25">
      <c r="A70" s="7">
        <v>44531</v>
      </c>
      <c r="B70" s="38">
        <f>'IPCO - Residential'!E70</f>
        <v>452633.31999999977</v>
      </c>
      <c r="C70" s="38">
        <f>'PGE - Residential'!E70</f>
        <v>17168059.350000001</v>
      </c>
      <c r="D70" s="38">
        <f>'PAC - Residential'!E70</f>
        <v>30909094</v>
      </c>
      <c r="E70" s="38">
        <f>'Avista - Residential'!E70</f>
        <v>1219719.3900000001</v>
      </c>
      <c r="F70" s="38">
        <f>'CNG - Residential'!E70</f>
        <v>365996.71999999986</v>
      </c>
      <c r="G70" s="38">
        <f>'NWN - Residential'!$E70</f>
        <v>6217029.7799999984</v>
      </c>
    </row>
    <row r="71" spans="1:7" x14ac:dyDescent="0.25">
      <c r="A71" s="6">
        <v>44562</v>
      </c>
      <c r="B71" s="28">
        <f>'IPCO - Residential'!E71</f>
        <v>491219.80999999994</v>
      </c>
      <c r="C71" s="28">
        <f>'PGE - Residential'!E71</f>
        <v>18595151.360000007</v>
      </c>
      <c r="D71" s="28">
        <f>'PAC - Residential'!E71</f>
        <v>30705509</v>
      </c>
      <c r="E71" s="28">
        <f>'Avista - Residential'!E71</f>
        <v>1583608.0899999999</v>
      </c>
      <c r="F71" s="28">
        <f>'CNG - Residential'!E71</f>
        <v>446847.41999999958</v>
      </c>
      <c r="G71" s="28">
        <f>'NWN - Residential'!$E71</f>
        <v>8100845.4000000004</v>
      </c>
    </row>
    <row r="72" spans="1:7" x14ac:dyDescent="0.25">
      <c r="A72" s="7">
        <v>44593</v>
      </c>
      <c r="B72" s="38">
        <f>'IPCO - Residential'!E72</f>
        <v>517761.49</v>
      </c>
      <c r="C72" s="38">
        <f>'PGE - Residential'!E72</f>
        <v>19180906.680000003</v>
      </c>
      <c r="D72" s="38">
        <f>'PAC - Residential'!E72</f>
        <v>31870000</v>
      </c>
      <c r="E72" s="38">
        <f>'Avista - Residential'!E72</f>
        <v>1841371.8199999998</v>
      </c>
      <c r="F72" s="38">
        <f>'CNG - Residential'!E72</f>
        <v>634035.56000000006</v>
      </c>
      <c r="G72" s="38">
        <f>'NWN - Residential'!$E72</f>
        <v>10527357.809999999</v>
      </c>
    </row>
    <row r="73" spans="1:7" x14ac:dyDescent="0.25">
      <c r="A73" s="6">
        <v>44621</v>
      </c>
      <c r="B73" s="28">
        <f>'IPCO - Residential'!E73</f>
        <v>597727.05000000005</v>
      </c>
      <c r="C73" s="28">
        <f>'PGE - Residential'!E73</f>
        <v>13907141</v>
      </c>
      <c r="D73" s="28">
        <f>'PAC - Residential'!E73</f>
        <v>35237279</v>
      </c>
      <c r="E73" s="28">
        <f>'Avista - Residential'!E73</f>
        <v>1801378.36</v>
      </c>
      <c r="F73" s="28">
        <f>'CNG - Residential'!E73</f>
        <v>483489.16000000015</v>
      </c>
      <c r="G73" s="28">
        <f>'NWN - Residential'!$E73</f>
        <v>11264359.829999998</v>
      </c>
    </row>
    <row r="74" spans="1:7" x14ac:dyDescent="0.25">
      <c r="A74" s="7">
        <v>44652</v>
      </c>
      <c r="B74" s="38">
        <f>'IPCO - Residential'!E74</f>
        <v>597468.01</v>
      </c>
      <c r="C74" s="38">
        <f>'PGE - Residential'!E74</f>
        <v>13029195.380000003</v>
      </c>
      <c r="D74" s="38">
        <f>'PAC - Residential'!E74</f>
        <v>36010891</v>
      </c>
      <c r="E74" s="38">
        <f>'Avista - Residential'!E74</f>
        <v>1802964.6400000001</v>
      </c>
      <c r="F74" s="38">
        <f>'CNG - Residential'!E74</f>
        <v>601124.0700000003</v>
      </c>
      <c r="G74" s="38">
        <f>'NWN - Residential'!$E74</f>
        <v>11696432.5</v>
      </c>
    </row>
    <row r="75" spans="1:7" x14ac:dyDescent="0.25">
      <c r="A75" s="6">
        <v>44682</v>
      </c>
      <c r="B75" s="28">
        <f>'IPCO - Residential'!E75</f>
        <v>656486.01</v>
      </c>
      <c r="C75" s="28">
        <f>'PGE - Residential'!E75</f>
        <v>11194827.510000004</v>
      </c>
      <c r="D75" s="28">
        <f>'PAC - Residential'!E75</f>
        <v>35039986</v>
      </c>
      <c r="E75" s="28">
        <f>'Avista - Residential'!E75</f>
        <v>1700730.9400000002</v>
      </c>
      <c r="F75" s="28">
        <f>'CNG - Residential'!E75</f>
        <v>607414.0499999997</v>
      </c>
      <c r="G75" s="28">
        <f>'NWN - Residential'!$E75</f>
        <v>11025304</v>
      </c>
    </row>
    <row r="76" spans="1:7" x14ac:dyDescent="0.25">
      <c r="A76" s="7">
        <v>44713</v>
      </c>
      <c r="B76" s="38">
        <f>'IPCO - Residential'!E76</f>
        <v>581232.37999999977</v>
      </c>
      <c r="C76" s="38">
        <f>'PGE - Residential'!E76</f>
        <v>11634290.799999999</v>
      </c>
      <c r="D76" s="38">
        <f>'PAC - Residential'!E76</f>
        <v>34234027</v>
      </c>
      <c r="E76" s="38">
        <f>'Avista - Residential'!E76</f>
        <v>1631602.95</v>
      </c>
      <c r="F76" s="38">
        <f>'CNG - Residential'!E76</f>
        <v>484712.22999999981</v>
      </c>
      <c r="G76" s="38">
        <f>'NWN - Residential'!$E76</f>
        <v>9060440.8599999975</v>
      </c>
    </row>
    <row r="77" spans="1:7" x14ac:dyDescent="0.25">
      <c r="A77" s="6">
        <v>44743</v>
      </c>
      <c r="B77" s="28">
        <f>'IPCO - Residential'!E77</f>
        <v>597597.49000000011</v>
      </c>
      <c r="C77" s="28">
        <f>'PGE - Residential'!E77</f>
        <v>10583376.489999998</v>
      </c>
      <c r="D77" s="28">
        <f>'PAC - Residential'!E77</f>
        <v>33172591</v>
      </c>
      <c r="E77" s="28">
        <f>'Avista - Residential'!E77</f>
        <v>1533886.51</v>
      </c>
      <c r="F77" s="28">
        <f>'CNG - Residential'!E77</f>
        <v>456791.49000000057</v>
      </c>
      <c r="G77" s="28">
        <f>'NWN - Residential'!$E77</f>
        <v>7679758.1400000006</v>
      </c>
    </row>
    <row r="78" spans="1:7" x14ac:dyDescent="0.25">
      <c r="A78" s="7">
        <v>44774</v>
      </c>
      <c r="B78" s="38">
        <f>'IPCO - Residential'!E78</f>
        <v>577914.37999999989</v>
      </c>
      <c r="C78" s="38">
        <f>'PGE - Residential'!E78</f>
        <v>9785533.660000002</v>
      </c>
      <c r="D78" s="38">
        <f>'PAC - Residential'!E78</f>
        <v>31568894</v>
      </c>
      <c r="E78" s="38">
        <f>'Avista - Residential'!E78</f>
        <v>1358627.9300000002</v>
      </c>
      <c r="F78" s="38">
        <f>'CNG - Residential'!E78</f>
        <v>359482.64999999956</v>
      </c>
      <c r="G78" s="38">
        <f>'NWN - Residential'!$E78</f>
        <v>5750825.8500000034</v>
      </c>
    </row>
    <row r="79" spans="1:7" x14ac:dyDescent="0.25">
      <c r="A79" s="39">
        <v>44805</v>
      </c>
      <c r="B79" s="40">
        <f>'IPCO - Residential'!E79</f>
        <v>601634.88</v>
      </c>
      <c r="C79" s="40">
        <f>'PGE - Residential'!E79</f>
        <v>10681257.119999999</v>
      </c>
      <c r="D79" s="40">
        <f>'PAC - Residential'!E79</f>
        <v>33172591</v>
      </c>
      <c r="E79" s="40">
        <f>'Avista - Residential'!E79</f>
        <v>1197207.3600000001</v>
      </c>
      <c r="F79" s="40">
        <f>'CNG - Residential'!E79</f>
        <v>307660.78000000003</v>
      </c>
      <c r="G79" s="40">
        <f>'NWN - Residential'!$E79</f>
        <v>5092797.6700000018</v>
      </c>
    </row>
    <row r="80" spans="1:7" ht="15.75" customHeight="1" x14ac:dyDescent="0.25">
      <c r="A80" s="7">
        <v>44835</v>
      </c>
      <c r="B80" s="38">
        <f>'IPCO - Residential'!E80</f>
        <v>637389.55999999994</v>
      </c>
      <c r="C80" s="38">
        <f>'PGE - Residential'!E80</f>
        <v>10409210.889999997</v>
      </c>
      <c r="D80" s="38">
        <f>'PAC - Residential'!E80</f>
        <v>31734883</v>
      </c>
      <c r="E80" s="38">
        <f>'Avista - Residential'!E80</f>
        <v>1090820.67</v>
      </c>
      <c r="F80" s="38">
        <f>'CNG - Residential'!E80</f>
        <v>268587.52999999985</v>
      </c>
      <c r="G80" s="38">
        <f>'NWN - Residential'!$E80</f>
        <v>4586231.8900000006</v>
      </c>
    </row>
    <row r="81" spans="1:7" ht="15.75" customHeight="1" x14ac:dyDescent="0.25">
      <c r="A81" s="39">
        <v>44866</v>
      </c>
      <c r="B81" s="40">
        <f>'IPCO - Residential'!E81</f>
        <v>599540.14999999991</v>
      </c>
      <c r="C81" s="40">
        <f>'PGE - Residential'!E81</f>
        <v>10424738.740000002</v>
      </c>
      <c r="D81" s="40">
        <f>'PAC - Residential'!E81</f>
        <v>28241545</v>
      </c>
      <c r="E81" s="40">
        <f>'Avista - Residential'!E81</f>
        <v>1018852.4700000001</v>
      </c>
      <c r="F81" s="40">
        <f>'CNG - Residential'!E81</f>
        <v>181876.85000000003</v>
      </c>
      <c r="G81" s="40">
        <f>'NWN - Residential'!$E81</f>
        <v>4624041.620000001</v>
      </c>
    </row>
    <row r="82" spans="1:7" ht="15.75" customHeight="1" x14ac:dyDescent="0.25">
      <c r="A82" s="7">
        <v>44896</v>
      </c>
      <c r="B82" s="38">
        <f>'IPCO - Residential'!E82</f>
        <v>551306.06999999995</v>
      </c>
      <c r="C82" s="38">
        <f>'PGE - Residential'!E82</f>
        <v>11432255.610000003</v>
      </c>
      <c r="D82" s="38">
        <f>'PAC - Residential'!E82</f>
        <v>28611893</v>
      </c>
      <c r="E82" s="38">
        <f>'Avista - Residential'!E82</f>
        <v>1379117.5899999996</v>
      </c>
      <c r="F82" s="38">
        <f>'CNG - Residential'!E82</f>
        <v>393091.56999999995</v>
      </c>
      <c r="G82" s="38">
        <f>'NWN - Residential'!$E82</f>
        <v>7645882.0499999989</v>
      </c>
    </row>
    <row r="83" spans="1:7" ht="15.75" customHeight="1" x14ac:dyDescent="0.25">
      <c r="A83" s="39">
        <v>44927</v>
      </c>
      <c r="B83" s="40">
        <f>'IPCO - Residential'!E83</f>
        <v>633799.6</v>
      </c>
      <c r="C83" s="40">
        <f>'PGE - Residential'!E83</f>
        <v>13056028.259999998</v>
      </c>
      <c r="D83" s="40">
        <f>'PAC - Residential'!E83</f>
        <v>29027200</v>
      </c>
      <c r="E83" s="40">
        <f>'Avista - Residential'!E83</f>
        <v>1981111.5300000005</v>
      </c>
      <c r="F83" s="40">
        <f>'CNG - Residential'!E83</f>
        <v>831741.41999999993</v>
      </c>
      <c r="G83" s="40">
        <f>'NWN - Residential'!$E83</f>
        <v>9721066.2799999993</v>
      </c>
    </row>
    <row r="84" spans="1:7" ht="15.75" customHeight="1" x14ac:dyDescent="0.25">
      <c r="A84" s="87">
        <v>44958</v>
      </c>
      <c r="B84" s="67">
        <f>'IPCO - Residential'!E84</f>
        <v>688923.92000000027</v>
      </c>
      <c r="C84" s="67">
        <f>'PGE - Residential'!E84</f>
        <v>12874335.659999998</v>
      </c>
      <c r="D84" s="67">
        <f>'PAC - Residential'!E84</f>
        <v>28367763</v>
      </c>
      <c r="E84" s="67">
        <f>'Avista - Residential'!E84</f>
        <v>1984914.1299999997</v>
      </c>
      <c r="F84" s="67">
        <f>'CNG - Residential'!E84</f>
        <v>986529.2200000002</v>
      </c>
      <c r="G84" s="67">
        <f>'NWN - Residential'!$E84</f>
        <v>12910460.729999995</v>
      </c>
    </row>
    <row r="86" spans="1:7" x14ac:dyDescent="0.25">
      <c r="A86" s="83" t="s">
        <v>12</v>
      </c>
      <c r="B86" s="84"/>
      <c r="C86" s="84"/>
      <c r="D86" s="84"/>
      <c r="E86" s="84"/>
      <c r="F86" s="84"/>
      <c r="G86" s="85"/>
    </row>
    <row r="87" spans="1:7" x14ac:dyDescent="0.25">
      <c r="A87" s="5" t="s">
        <v>0</v>
      </c>
      <c r="B87" s="4" t="s">
        <v>24</v>
      </c>
      <c r="C87" s="2" t="s">
        <v>25</v>
      </c>
      <c r="D87" s="3" t="s">
        <v>26</v>
      </c>
      <c r="E87" s="3" t="s">
        <v>27</v>
      </c>
      <c r="F87" s="3" t="s">
        <v>28</v>
      </c>
      <c r="G87" s="32" t="s">
        <v>29</v>
      </c>
    </row>
    <row r="88" spans="1:7" x14ac:dyDescent="0.25">
      <c r="A88" s="6">
        <v>43831</v>
      </c>
      <c r="B88" s="28">
        <f>'IPCO - Residential'!B88</f>
        <v>206.08225274725265</v>
      </c>
      <c r="C88" s="28">
        <f>'PGE - Residential'!B88</f>
        <v>153.15994165437658</v>
      </c>
      <c r="D88" s="28">
        <f>'PAC - Residential'!B88</f>
        <v>179.03119753457608</v>
      </c>
      <c r="E88" s="28">
        <f>'Avista - Residential'!B88</f>
        <v>95.802359538327522</v>
      </c>
      <c r="F88" s="28">
        <f>'CNG - Residential'!B88</f>
        <v>101.27136721546165</v>
      </c>
      <c r="G88" s="28">
        <f>'NWN - Residential'!$B88</f>
        <v>89.091068157658015</v>
      </c>
    </row>
    <row r="89" spans="1:7" x14ac:dyDescent="0.25">
      <c r="A89" s="7">
        <v>43862</v>
      </c>
      <c r="B89" s="38">
        <f>'IPCO - Residential'!B89</f>
        <v>251.13723214285719</v>
      </c>
      <c r="C89" s="38">
        <f>'PGE - Residential'!B89</f>
        <v>151.99174556534987</v>
      </c>
      <c r="D89" s="38">
        <f>'PAC - Residential'!B89</f>
        <v>190.24302998080046</v>
      </c>
      <c r="E89" s="38">
        <f>'Avista - Residential'!B89</f>
        <v>108.23004482902418</v>
      </c>
      <c r="F89" s="38">
        <f>'CNG - Residential'!B89</f>
        <v>116.56147093915116</v>
      </c>
      <c r="G89" s="38">
        <f>'NWN - Residential'!$B89</f>
        <v>98.731843764037606</v>
      </c>
    </row>
    <row r="90" spans="1:7" x14ac:dyDescent="0.25">
      <c r="A90" s="6">
        <v>43891</v>
      </c>
      <c r="B90" s="28">
        <f>'IPCO - Residential'!B90</f>
        <v>252.96379969418953</v>
      </c>
      <c r="C90" s="28">
        <f>'PGE - Residential'!B90</f>
        <v>165.74813865030677</v>
      </c>
      <c r="D90" s="28">
        <f>'PAC - Residential'!B90</f>
        <v>203.10806897447557</v>
      </c>
      <c r="E90" s="28">
        <f>'Avista - Residential'!B90</f>
        <v>116.57224828651414</v>
      </c>
      <c r="F90" s="28">
        <f>'CNG - Residential'!B90</f>
        <v>117.20403042521988</v>
      </c>
      <c r="G90" s="28">
        <f>'NWN - Residential'!$B90</f>
        <v>102.1145874957907</v>
      </c>
    </row>
    <row r="91" spans="1:7" x14ac:dyDescent="0.25">
      <c r="A91" s="7">
        <v>43922</v>
      </c>
      <c r="B91" s="38">
        <f>'IPCO - Residential'!B91</f>
        <v>273.38910410094633</v>
      </c>
      <c r="C91" s="38">
        <f>'PGE - Residential'!B91</f>
        <v>205.8873699472862</v>
      </c>
      <c r="D91" s="38">
        <f>'PAC - Residential'!B91</f>
        <v>231.60331102545106</v>
      </c>
      <c r="E91" s="38">
        <f>'Avista - Residential'!B91</f>
        <v>136.07738640932851</v>
      </c>
      <c r="F91" s="38">
        <f>'CNG - Residential'!B91</f>
        <v>130.90230562039858</v>
      </c>
      <c r="G91" s="38">
        <f>'NWN - Residential'!$B91</f>
        <v>116.4102002174307</v>
      </c>
    </row>
    <row r="92" spans="1:7" x14ac:dyDescent="0.25">
      <c r="A92" s="6">
        <v>43952</v>
      </c>
      <c r="B92" s="28">
        <f>'IPCO - Residential'!B92</f>
        <v>276.60793148028438</v>
      </c>
      <c r="C92" s="28">
        <f>'PGE - Residential'!B92</f>
        <v>256.10966706342458</v>
      </c>
      <c r="D92" s="28">
        <f>'PAC - Residential'!B92</f>
        <v>224.23505166906747</v>
      </c>
      <c r="E92" s="28">
        <f>'Avista - Residential'!B92</f>
        <v>141.39605700028787</v>
      </c>
      <c r="F92" s="28">
        <f>'CNG - Residential'!B92</f>
        <v>130.51826580509953</v>
      </c>
      <c r="G92" s="28">
        <f>'NWN - Residential'!$B92</f>
        <v>119.15758152847816</v>
      </c>
    </row>
    <row r="93" spans="1:7" x14ac:dyDescent="0.25">
      <c r="A93" s="7">
        <v>43983</v>
      </c>
      <c r="B93" s="38">
        <f>'IPCO - Residential'!B93</f>
        <v>284.22693904889479</v>
      </c>
      <c r="C93" s="38">
        <f>'PGE - Residential'!B93</f>
        <v>266.68123719919555</v>
      </c>
      <c r="D93" s="38">
        <f>'PAC - Residential'!B93</f>
        <v>239.58818191480569</v>
      </c>
      <c r="E93" s="38">
        <f>'Avista - Residential'!B93</f>
        <v>134.56211290821059</v>
      </c>
      <c r="F93" s="38">
        <f>'CNG - Residential'!B93</f>
        <v>119.00693403028113</v>
      </c>
      <c r="G93" s="38">
        <f>'NWN - Residential'!$B93</f>
        <v>113.44393244096788</v>
      </c>
    </row>
    <row r="94" spans="1:7" x14ac:dyDescent="0.25">
      <c r="A94" s="6">
        <v>44013</v>
      </c>
      <c r="B94" s="28">
        <f>'IPCO - Residential'!B94</f>
        <v>264.12616568047338</v>
      </c>
      <c r="C94" s="28">
        <f>'PGE - Residential'!B94</f>
        <v>280.55036535246586</v>
      </c>
      <c r="D94" s="28">
        <f>'PAC - Residential'!B94</f>
        <v>263.21644858512644</v>
      </c>
      <c r="E94" s="28">
        <f>'Avista - Residential'!B94</f>
        <v>125.72362973904478</v>
      </c>
      <c r="F94" s="28">
        <f>'CNG - Residential'!B94</f>
        <v>107.9551776198934</v>
      </c>
      <c r="G94" s="28">
        <f>'NWN - Residential'!$B94</f>
        <v>95.581051154852958</v>
      </c>
    </row>
    <row r="95" spans="1:7" x14ac:dyDescent="0.25">
      <c r="A95" s="7">
        <v>44044</v>
      </c>
      <c r="B95" s="38">
        <f>'IPCO - Residential'!B95</f>
        <v>275.05086879432633</v>
      </c>
      <c r="C95" s="38">
        <f>'PGE - Residential'!B95</f>
        <v>288.65742347570688</v>
      </c>
      <c r="D95" s="38">
        <f>'PAC - Residential'!B95</f>
        <v>272.97202410836337</v>
      </c>
      <c r="E95" s="38">
        <f>'Avista - Residential'!B95</f>
        <v>117.70735236495943</v>
      </c>
      <c r="F95" s="38">
        <f>'CNG - Residential'!B95</f>
        <v>95.349031623791547</v>
      </c>
      <c r="G95" s="38">
        <f>'NWN - Residential'!$B95</f>
        <v>97.576962692219041</v>
      </c>
    </row>
    <row r="96" spans="1:7" x14ac:dyDescent="0.25">
      <c r="A96" s="6">
        <v>44075</v>
      </c>
      <c r="B96" s="28">
        <f>'IPCO - Residential'!B96</f>
        <v>303.58289586305284</v>
      </c>
      <c r="C96" s="28">
        <f>'PGE - Residential'!B96</f>
        <v>301.67567021324459</v>
      </c>
      <c r="D96" s="28">
        <f>'PAC - Residential'!B96</f>
        <v>285.01426832867071</v>
      </c>
      <c r="E96" s="28">
        <f>'Avista - Residential'!B96</f>
        <v>118.48814207113382</v>
      </c>
      <c r="F96" s="28">
        <f>'CNG - Residential'!B96</f>
        <v>92.692090767365229</v>
      </c>
      <c r="G96" s="28">
        <f>'NWN - Residential'!$B96</f>
        <v>98.796185034265591</v>
      </c>
    </row>
    <row r="97" spans="1:7" x14ac:dyDescent="0.25">
      <c r="A97" s="7">
        <v>44105</v>
      </c>
      <c r="B97" s="38">
        <f>'IPCO - Residential'!B97</f>
        <v>294.06784010315914</v>
      </c>
      <c r="C97" s="38">
        <f>'PGE - Residential'!B97</f>
        <v>317.57759206732459</v>
      </c>
      <c r="D97" s="38">
        <f>'PAC - Residential'!B97</f>
        <v>301.04893450340398</v>
      </c>
      <c r="E97" s="38">
        <f>'Avista - Residential'!B97</f>
        <v>115.94786130536133</v>
      </c>
      <c r="F97" s="38">
        <f>'CNG - Residential'!B97</f>
        <v>89.527469963433688</v>
      </c>
      <c r="G97" s="38">
        <f>'NWN - Residential'!$B97</f>
        <v>97.875659285123589</v>
      </c>
    </row>
    <row r="98" spans="1:7" x14ac:dyDescent="0.25">
      <c r="A98" s="6">
        <v>44136</v>
      </c>
      <c r="B98" s="28">
        <f>'IPCO - Residential'!B98</f>
        <v>277.34973635806261</v>
      </c>
      <c r="C98" s="28">
        <f>'PGE - Residential'!B98</f>
        <v>311.53160050716866</v>
      </c>
      <c r="D98" s="28">
        <f>'PAC - Residential'!B98</f>
        <v>312.2967024411808</v>
      </c>
      <c r="E98" s="28">
        <f>'Avista - Residential'!B98</f>
        <v>118.29953555742452</v>
      </c>
      <c r="F98" s="28">
        <f>'CNG - Residential'!B98</f>
        <v>85.914092191909731</v>
      </c>
      <c r="G98" s="28">
        <f>'NWN - Residential'!$B98</f>
        <v>105.18458083832336</v>
      </c>
    </row>
    <row r="99" spans="1:7" x14ac:dyDescent="0.25">
      <c r="A99" s="7">
        <v>44166</v>
      </c>
      <c r="B99" s="38">
        <f>'IPCO - Residential'!B99</f>
        <v>290.31315022421529</v>
      </c>
      <c r="C99" s="38">
        <f>'PGE - Residential'!B99</f>
        <v>339.65745349474838</v>
      </c>
      <c r="D99" s="38">
        <f>'PAC - Residential'!B99</f>
        <v>348.60351534678654</v>
      </c>
      <c r="E99" s="38">
        <f>'Avista - Residential'!B99</f>
        <v>150.47577648305085</v>
      </c>
      <c r="F99" s="38">
        <f>'CNG - Residential'!B99</f>
        <v>116.01769855929065</v>
      </c>
      <c r="G99" s="38">
        <f>'NWN - Residential'!$B99</f>
        <v>140.36741751388942</v>
      </c>
    </row>
    <row r="100" spans="1:7" x14ac:dyDescent="0.25">
      <c r="A100" s="6">
        <v>44197</v>
      </c>
      <c r="B100" s="28">
        <f>'IPCO - Residential'!B100</f>
        <v>346.31115459882585</v>
      </c>
      <c r="C100" s="28">
        <f>'PGE - Residential'!B100</f>
        <v>412.9322641329714</v>
      </c>
      <c r="D100" s="28">
        <f>'PAC - Residential'!B100</f>
        <v>367.12922498703989</v>
      </c>
      <c r="E100" s="28">
        <f>'Avista - Residential'!B100</f>
        <v>192.32638469284996</v>
      </c>
      <c r="F100" s="28">
        <f>'CNG - Residential'!B100</f>
        <v>153.83868709377884</v>
      </c>
      <c r="G100" s="28">
        <f>'NWN - Residential'!$B100</f>
        <v>163.00970731944872</v>
      </c>
    </row>
    <row r="101" spans="1:7" x14ac:dyDescent="0.25">
      <c r="A101" s="7">
        <v>44228</v>
      </c>
      <c r="B101" s="38">
        <f>'IPCO - Residential'!B101</f>
        <v>391.65865319865316</v>
      </c>
      <c r="C101" s="38">
        <f>'PGE - Residential'!B101</f>
        <v>441.99995409211419</v>
      </c>
      <c r="D101" s="38">
        <f>'PAC - Residential'!B101</f>
        <v>402.54450206864402</v>
      </c>
      <c r="E101" s="38">
        <f>'Avista - Residential'!B101</f>
        <v>218.23670272435899</v>
      </c>
      <c r="F101" s="38">
        <f>'CNG - Residential'!B101</f>
        <v>170.18537043418343</v>
      </c>
      <c r="G101" s="38">
        <f>'NWN - Residential'!$B101</f>
        <v>169.19786447223939</v>
      </c>
    </row>
    <row r="102" spans="1:7" x14ac:dyDescent="0.25">
      <c r="A102" s="6">
        <v>44256</v>
      </c>
      <c r="B102" s="28">
        <f>'IPCO - Residential'!B102</f>
        <v>420.92603186097028</v>
      </c>
      <c r="C102" s="28">
        <f>'PGE - Residential'!B102</f>
        <v>490.4463225856839</v>
      </c>
      <c r="D102" s="28">
        <f>'PAC - Residential'!B102</f>
        <v>419.12891834819334</v>
      </c>
      <c r="E102" s="28">
        <f>'Avista - Residential'!B102</f>
        <v>249.07540994933208</v>
      </c>
      <c r="F102" s="28">
        <f>'CNG - Residential'!B102</f>
        <v>180.4918694976696</v>
      </c>
      <c r="G102" s="28">
        <f>'NWN - Residential'!$B102</f>
        <v>177.53862235915494</v>
      </c>
    </row>
    <row r="103" spans="1:7" x14ac:dyDescent="0.25">
      <c r="A103" s="7">
        <v>44287</v>
      </c>
      <c r="B103" s="38">
        <f>'IPCO - Residential'!B103</f>
        <v>455.30501123595502</v>
      </c>
      <c r="C103" s="38">
        <f>'PGE - Residential'!B103</f>
        <v>484.22310435966597</v>
      </c>
      <c r="D103" s="38">
        <f>'PAC - Residential'!B103</f>
        <v>420.81016953038136</v>
      </c>
      <c r="E103" s="38">
        <f>'Avista - Residential'!B103</f>
        <v>226.25217365197554</v>
      </c>
      <c r="F103" s="38">
        <f>'CNG - Residential'!B103</f>
        <v>190.53416649787337</v>
      </c>
      <c r="G103" s="38">
        <f>'NWN - Residential'!$B103</f>
        <v>179.60404427882509</v>
      </c>
    </row>
    <row r="104" spans="1:7" x14ac:dyDescent="0.25">
      <c r="A104" s="6">
        <v>44317</v>
      </c>
      <c r="B104" s="28">
        <f>'IPCO - Residential'!B104</f>
        <v>449.33334522111232</v>
      </c>
      <c r="C104" s="28">
        <f>'PGE - Residential'!B104</f>
        <v>461.76639895912683</v>
      </c>
      <c r="D104" s="28">
        <f>'PAC - Residential'!B104</f>
        <v>413.49248360517907</v>
      </c>
      <c r="E104" s="28">
        <f>'Avista - Residential'!B104</f>
        <v>191.41631162745284</v>
      </c>
      <c r="F104" s="28">
        <f>'CNG - Residential'!B104</f>
        <v>171.08025883612993</v>
      </c>
      <c r="G104" s="28">
        <f>'NWN - Residential'!$B104</f>
        <v>173.79176532374532</v>
      </c>
    </row>
    <row r="105" spans="1:7" x14ac:dyDescent="0.25">
      <c r="A105" s="7">
        <v>44348</v>
      </c>
      <c r="B105" s="38">
        <f>'IPCO - Residential'!B105</f>
        <v>464.17257383966285</v>
      </c>
      <c r="C105" s="38">
        <f>'PGE - Residential'!B105</f>
        <v>443.0064089167538</v>
      </c>
      <c r="D105" s="38">
        <f>'PAC - Residential'!B105</f>
        <v>415.87613104890829</v>
      </c>
      <c r="E105" s="38">
        <f>'Avista - Residential'!B105</f>
        <v>185.85981770571055</v>
      </c>
      <c r="F105" s="38">
        <f>'CNG - Residential'!B105</f>
        <v>146.81926025434373</v>
      </c>
      <c r="G105" s="38">
        <f>'NWN - Residential'!$B105</f>
        <v>168.29539083374067</v>
      </c>
    </row>
    <row r="106" spans="1:7" x14ac:dyDescent="0.25">
      <c r="A106" s="6">
        <v>44378</v>
      </c>
      <c r="B106" s="28">
        <f>'IPCO - Residential'!B106</f>
        <v>380.68468436154956</v>
      </c>
      <c r="C106" s="28">
        <f>'PGE - Residential'!B106</f>
        <v>413.2972335354483</v>
      </c>
      <c r="D106" s="28">
        <f>'PAC - Residential'!B106</f>
        <v>405.95822670139285</v>
      </c>
      <c r="E106" s="28">
        <f>'Avista - Residential'!B106</f>
        <v>171.86658844938219</v>
      </c>
      <c r="F106" s="28">
        <f>'CNG - Residential'!B106</f>
        <v>130.44092576718694</v>
      </c>
      <c r="G106" s="28">
        <f>'NWN - Residential'!$B106</f>
        <v>149.14376522162689</v>
      </c>
    </row>
    <row r="107" spans="1:7" x14ac:dyDescent="0.25">
      <c r="A107" s="7">
        <v>44409</v>
      </c>
      <c r="B107" s="38">
        <f>'IPCO - Residential'!B107</f>
        <v>401.80133567662574</v>
      </c>
      <c r="C107" s="38">
        <f>'PGE - Residential'!B107</f>
        <v>370.72867913115931</v>
      </c>
      <c r="D107" s="38">
        <f>'PAC - Residential'!B107</f>
        <v>415.87613104890829</v>
      </c>
      <c r="E107" s="38">
        <f>'Avista - Residential'!B107</f>
        <v>141.80082032813129</v>
      </c>
      <c r="F107" s="38">
        <f>'CNG - Residential'!B107</f>
        <v>103.76983706321174</v>
      </c>
      <c r="G107" s="38">
        <f>'NWN - Residential'!$B107</f>
        <v>143.46450508085755</v>
      </c>
    </row>
    <row r="108" spans="1:7" x14ac:dyDescent="0.25">
      <c r="A108" s="6">
        <v>44440</v>
      </c>
      <c r="B108" s="28">
        <f>'IPCO - Residential'!B108</f>
        <v>349.23947440273042</v>
      </c>
      <c r="C108" s="28">
        <f>'PGE - Residential'!B108</f>
        <v>331.00290703287766</v>
      </c>
      <c r="D108" s="28">
        <f>'PAC - Residential'!B108</f>
        <v>415.62224544293508</v>
      </c>
      <c r="E108" s="28">
        <f>'Avista - Residential'!B108</f>
        <v>128.9756905963539</v>
      </c>
      <c r="F108" s="28">
        <f>'CNG - Residential'!B108</f>
        <v>72.88033630470018</v>
      </c>
      <c r="G108" s="28">
        <f>'NWN - Residential'!$B108</f>
        <v>131.5250125511009</v>
      </c>
    </row>
    <row r="109" spans="1:7" x14ac:dyDescent="0.25">
      <c r="A109" s="7">
        <v>44470</v>
      </c>
      <c r="B109" s="38">
        <f>'IPCO - Residential'!B109</f>
        <v>360.48613821138207</v>
      </c>
      <c r="C109" s="38">
        <f>'PGE - Residential'!B109</f>
        <v>274.9641764235231</v>
      </c>
      <c r="D109" s="38">
        <f>'PAC - Residential'!B109</f>
        <v>402.58132709789794</v>
      </c>
      <c r="E109" s="38">
        <f>'Avista - Residential'!B109</f>
        <v>113.90343981070687</v>
      </c>
      <c r="F109" s="38">
        <f>'CNG - Residential'!B109</f>
        <v>60.788314755337169</v>
      </c>
      <c r="G109" s="38">
        <f>'NWN - Residential'!$B109</f>
        <v>102.45905136020295</v>
      </c>
    </row>
    <row r="110" spans="1:7" x14ac:dyDescent="0.25">
      <c r="A110" s="6">
        <v>44501</v>
      </c>
      <c r="B110" s="28">
        <f>'IPCO - Residential'!B110</f>
        <v>342.1737722132471</v>
      </c>
      <c r="C110" s="28">
        <f>'PGE - Residential'!B110</f>
        <v>237.80123698421312</v>
      </c>
      <c r="D110" s="28">
        <f>'PAC - Residential'!B110</f>
        <v>391.44276877833005</v>
      </c>
      <c r="E110" s="28">
        <f>'Avista - Residential'!B110</f>
        <v>118.64556434219982</v>
      </c>
      <c r="F110" s="28">
        <f>'CNG - Residential'!B110</f>
        <v>67.247162273475993</v>
      </c>
      <c r="G110" s="28">
        <f>'NWN - Residential'!$B110</f>
        <v>100.36098840397233</v>
      </c>
    </row>
    <row r="111" spans="1:7" x14ac:dyDescent="0.25">
      <c r="A111" s="7">
        <v>44531</v>
      </c>
      <c r="B111" s="38">
        <f>'IPCO - Residential'!B111</f>
        <v>324.70109038737428</v>
      </c>
      <c r="C111" s="38">
        <f>'PGE - Residential'!B111</f>
        <v>224.45721952750142</v>
      </c>
      <c r="D111" s="38">
        <f>'PAC - Residential'!B111</f>
        <v>386.13681961847414</v>
      </c>
      <c r="E111" s="38">
        <f>'Avista - Residential'!B111</f>
        <v>132.16159822299275</v>
      </c>
      <c r="F111" s="38">
        <f>'CNG - Residential'!B111</f>
        <v>73.213986797359439</v>
      </c>
      <c r="G111" s="38">
        <f>'NWN - Residential'!$B111</f>
        <v>115.1963123274472</v>
      </c>
    </row>
    <row r="112" spans="1:7" x14ac:dyDescent="0.25">
      <c r="A112" s="6">
        <v>44562</v>
      </c>
      <c r="B112" s="28">
        <f>'IPCO - Residential'!B112</f>
        <v>343.99146358543413</v>
      </c>
      <c r="C112" s="28">
        <f>'PGE - Residential'!B112</f>
        <v>240.91976782752911</v>
      </c>
      <c r="D112" s="28">
        <f>'PAC - Residential'!B112</f>
        <v>399.12531846305831</v>
      </c>
      <c r="E112" s="28">
        <f>'Avista - Residential'!B112</f>
        <v>165.97925689131117</v>
      </c>
      <c r="F112" s="28">
        <f>'CNG - Residential'!B112</f>
        <v>92.899671517671436</v>
      </c>
      <c r="G112" s="28">
        <f>'NWN - Residential'!$B112</f>
        <v>127.66686208689897</v>
      </c>
    </row>
    <row r="113" spans="1:7" x14ac:dyDescent="0.25">
      <c r="A113" s="7">
        <v>44593</v>
      </c>
      <c r="B113" s="38">
        <f>'IPCO - Residential'!B113</f>
        <v>388.70982732732733</v>
      </c>
      <c r="C113" s="38">
        <f>'PGE - Residential'!B113</f>
        <v>254.8957698338871</v>
      </c>
      <c r="D113" s="38">
        <f>'PAC - Residential'!B113</f>
        <v>395.60084904606447</v>
      </c>
      <c r="E113" s="38">
        <f>'Avista - Residential'!B113</f>
        <v>193.13738409901404</v>
      </c>
      <c r="F113" s="38">
        <f>'CNG - Residential'!B113</f>
        <v>116.44362901744721</v>
      </c>
      <c r="G113" s="38">
        <f>'NWN - Residential'!$B113</f>
        <v>131.24253936394348</v>
      </c>
    </row>
    <row r="114" spans="1:7" x14ac:dyDescent="0.25">
      <c r="A114" s="6">
        <v>44621</v>
      </c>
      <c r="B114" s="28">
        <f>'IPCO - Residential'!B114</f>
        <v>424.22075940383252</v>
      </c>
      <c r="C114" s="28">
        <f>'PGE - Residential'!B114</f>
        <v>225.13300309196575</v>
      </c>
      <c r="D114" s="28">
        <f>'PAC - Residential'!B114</f>
        <v>407.4804454415098</v>
      </c>
      <c r="E114" s="28">
        <f>'Avista - Residential'!B114</f>
        <v>199.9753952042629</v>
      </c>
      <c r="F114" s="28">
        <f>'CNG - Residential'!B114</f>
        <v>115.94464268585135</v>
      </c>
      <c r="G114" s="28">
        <f>'NWN - Residential'!$B114</f>
        <v>126.56441871439645</v>
      </c>
    </row>
    <row r="115" spans="1:7" x14ac:dyDescent="0.25">
      <c r="A115" s="7">
        <v>44652</v>
      </c>
      <c r="B115" s="38">
        <f>'IPCO - Residential'!B115</f>
        <v>453.6583219438117</v>
      </c>
      <c r="C115" s="38">
        <f>'PGE - Residential'!B115</f>
        <v>197.14321954909974</v>
      </c>
      <c r="D115" s="38">
        <f>'PAC - Residential'!B115</f>
        <v>401.61143577275669</v>
      </c>
      <c r="E115" s="38">
        <f>'Avista - Residential'!B115</f>
        <v>188.53546376660046</v>
      </c>
      <c r="F115" s="38">
        <f>'CNG - Residential'!B115</f>
        <v>114.91570827757604</v>
      </c>
      <c r="G115" s="38">
        <f>'NWN - Residential'!$B115</f>
        <v>126.24047511116868</v>
      </c>
    </row>
    <row r="116" spans="1:7" x14ac:dyDescent="0.25">
      <c r="A116" s="6">
        <v>44682</v>
      </c>
      <c r="B116" s="28">
        <f>'IPCO - Residential'!B116</f>
        <v>444.472586323629</v>
      </c>
      <c r="C116" s="28">
        <f>'PGE - Residential'!B116</f>
        <v>169.56464624892084</v>
      </c>
      <c r="D116" s="28">
        <f>'PAC - Residential'!B116</f>
        <v>406.85034542815674</v>
      </c>
      <c r="E116" s="28">
        <f>'Avista - Residential'!B116</f>
        <v>172.8736470827404</v>
      </c>
      <c r="F116" s="28">
        <f>'CNG - Residential'!B116</f>
        <v>107.64027113237634</v>
      </c>
      <c r="G116" s="28">
        <f>'NWN - Residential'!$B116</f>
        <v>118.48285941496336</v>
      </c>
    </row>
    <row r="117" spans="1:7" x14ac:dyDescent="0.25">
      <c r="A117" s="7">
        <v>44713</v>
      </c>
      <c r="B117" s="38">
        <f>'IPCO - Residential'!B117</f>
        <v>450.91728471683456</v>
      </c>
      <c r="C117" s="38">
        <f>'PGE - Residential'!B117</f>
        <v>160.92356252679917</v>
      </c>
      <c r="D117" s="38">
        <f>'PAC - Residential'!B117</f>
        <v>410.72125109476792</v>
      </c>
      <c r="E117" s="38">
        <f>'Avista - Residential'!B117</f>
        <v>167.27526655730981</v>
      </c>
      <c r="F117" s="38">
        <f>'CNG - Residential'!B117</f>
        <v>100.39607083678538</v>
      </c>
      <c r="G117" s="38">
        <f>'NWN - Residential'!$B117</f>
        <v>102.9595552272727</v>
      </c>
    </row>
    <row r="118" spans="1:7" x14ac:dyDescent="0.25">
      <c r="A118" s="6">
        <v>44743</v>
      </c>
      <c r="B118" s="28">
        <f>'IPCO - Residential'!B118</f>
        <v>417.02546406140971</v>
      </c>
      <c r="C118" s="28">
        <f>'PGE - Residential'!B118</f>
        <v>149.41518649762816</v>
      </c>
      <c r="D118" s="28">
        <f>'PAC - Residential'!B118</f>
        <v>402.85866436734148</v>
      </c>
      <c r="E118" s="28">
        <f>'Avista - Residential'!B118</f>
        <v>151.28577867639808</v>
      </c>
      <c r="F118" s="28">
        <f>'CNG - Residential'!B118</f>
        <v>80.848051327433723</v>
      </c>
      <c r="G118" s="28">
        <f>'NWN - Residential'!$B118</f>
        <v>88.133284445362534</v>
      </c>
    </row>
    <row r="119" spans="1:7" x14ac:dyDescent="0.25">
      <c r="A119" s="7">
        <v>44774</v>
      </c>
      <c r="B119" s="38">
        <f>'IPCO - Residential'!B119</f>
        <v>453.2661803921568</v>
      </c>
      <c r="C119" s="38">
        <f>'PGE - Residential'!B119</f>
        <v>144.49563893564871</v>
      </c>
      <c r="D119" s="38">
        <f>'PAC - Residential'!B119</f>
        <v>410.94629002863837</v>
      </c>
      <c r="E119" s="38">
        <f>'Avista - Residential'!B119</f>
        <v>137.90376877791314</v>
      </c>
      <c r="F119" s="38">
        <f>'CNG - Residential'!B119</f>
        <v>63.155771257905755</v>
      </c>
      <c r="G119" s="38">
        <f>'NWN - Residential'!$B119</f>
        <v>81.94043928016761</v>
      </c>
    </row>
    <row r="120" spans="1:7" x14ac:dyDescent="0.25">
      <c r="A120" s="39">
        <v>44805</v>
      </c>
      <c r="B120" s="40">
        <f>'IPCO - Residential'!B120</f>
        <v>454.40700906344409</v>
      </c>
      <c r="C120" s="40">
        <f>'PGE - Residential'!B120</f>
        <v>151.02519787910921</v>
      </c>
      <c r="D120" s="40">
        <f>'PAC - Residential'!B120</f>
        <v>402.85866436734148</v>
      </c>
      <c r="E120" s="40">
        <f>'Avista - Residential'!B120</f>
        <v>121.32218889339279</v>
      </c>
      <c r="F120" s="40">
        <f>'CNG - Residential'!B120</f>
        <v>53.843328666433329</v>
      </c>
      <c r="G120" s="40">
        <f>'NWN - Residential'!$B120</f>
        <v>82.932431239720586</v>
      </c>
    </row>
    <row r="121" spans="1:7" x14ac:dyDescent="0.25">
      <c r="A121" s="7">
        <v>44835</v>
      </c>
      <c r="B121" s="38">
        <f>'IPCO - Residential'!B121</f>
        <v>434.18907356948228</v>
      </c>
      <c r="C121" s="38">
        <f>'PGE - Residential'!B121</f>
        <v>144.39789268522753</v>
      </c>
      <c r="D121" s="38">
        <f>'PAC - Residential'!B121</f>
        <v>386.49701007197751</v>
      </c>
      <c r="E121" s="38">
        <f>'Avista - Residential'!B121</f>
        <v>108.24855314081572</v>
      </c>
      <c r="F121" s="38">
        <f>'CNG - Residential'!B121</f>
        <v>45.600599320882829</v>
      </c>
      <c r="G121" s="38">
        <f>'NWN - Residential'!$B121</f>
        <v>81.147829679565447</v>
      </c>
    </row>
    <row r="122" spans="1:7" x14ac:dyDescent="0.25">
      <c r="A122" s="39">
        <v>44866</v>
      </c>
      <c r="B122" s="40">
        <f>'IPCO - Residential'!B122</f>
        <v>433.82065846599124</v>
      </c>
      <c r="C122" s="40">
        <f>'PGE - Residential'!B122</f>
        <v>135.28782625622927</v>
      </c>
      <c r="D122" s="40">
        <f>'PAC - Residential'!B122</f>
        <v>373.95618437255865</v>
      </c>
      <c r="E122" s="40">
        <f>'Avista - Residential'!B122</f>
        <v>110.74483369565219</v>
      </c>
      <c r="F122" s="40">
        <f>'CNG - Residential'!B122</f>
        <v>47.699147652766861</v>
      </c>
      <c r="G122" s="40">
        <f>'NWN - Residential'!$B122</f>
        <v>81.966207324423038</v>
      </c>
    </row>
    <row r="123" spans="1:7" x14ac:dyDescent="0.25">
      <c r="A123" s="7">
        <v>44896</v>
      </c>
      <c r="B123" s="38">
        <f>'IPCO - Residential'!B123</f>
        <v>380.99935729094676</v>
      </c>
      <c r="C123" s="38">
        <f>'PGE - Residential'!B123</f>
        <v>150.88102956315169</v>
      </c>
      <c r="D123" s="38">
        <f>'PAC - Residential'!B123</f>
        <v>380.34579799537391</v>
      </c>
      <c r="E123" s="38">
        <f>'Avista - Residential'!B123</f>
        <v>141.65135476581756</v>
      </c>
      <c r="F123" s="38">
        <f>'CNG - Residential'!B123</f>
        <v>95.387422955593294</v>
      </c>
      <c r="G123" s="38">
        <f>'NWN - Residential'!$B123</f>
        <v>127.61428130320124</v>
      </c>
    </row>
    <row r="124" spans="1:7" x14ac:dyDescent="0.25">
      <c r="A124" s="39">
        <v>44927</v>
      </c>
      <c r="B124" s="40">
        <f>'IPCO - Residential'!B124</f>
        <v>421.97043941411448</v>
      </c>
      <c r="C124" s="40">
        <f>'PGE - Residential'!B124</f>
        <v>178.05698274803953</v>
      </c>
      <c r="D124" s="40">
        <f>'PAC - Residential'!B124</f>
        <v>384.20160948750532</v>
      </c>
      <c r="E124" s="40">
        <f>'Avista - Residential'!B124</f>
        <v>196.01380528346695</v>
      </c>
      <c r="F124" s="40">
        <f>'CNG - Residential'!B124</f>
        <v>147.18482038577241</v>
      </c>
      <c r="G124" s="40">
        <f>'NWN - Residential'!$B124</f>
        <v>146.77960228902745</v>
      </c>
    </row>
    <row r="125" spans="1:7" x14ac:dyDescent="0.25">
      <c r="A125" s="87">
        <v>44958</v>
      </c>
      <c r="B125" s="67">
        <f>'IPCO - Residential'!B125</f>
        <v>480.75639916259615</v>
      </c>
      <c r="C125" s="67">
        <f>'PGE - Residential'!B125</f>
        <v>186.46296849880511</v>
      </c>
      <c r="D125" s="67">
        <f>'PAC - Residential'!B125</f>
        <v>376.43996655962206</v>
      </c>
      <c r="E125" s="67">
        <f>'Avista - Residential'!B125</f>
        <v>217.54867711530028</v>
      </c>
      <c r="F125" s="67">
        <f>'CNG - Residential'!B125</f>
        <v>167.66302175390894</v>
      </c>
      <c r="G125" s="67">
        <f>'NWN - Residential'!$B125</f>
        <v>162.0004106959118</v>
      </c>
    </row>
  </sheetData>
  <mergeCells count="4">
    <mergeCell ref="A4:G4"/>
    <mergeCell ref="A1:G3"/>
    <mergeCell ref="A45:G45"/>
    <mergeCell ref="A86:G86"/>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1D9-CAAF-4CF7-8A4E-145AFB3F0A06}">
  <dimension ref="A1:S125"/>
  <sheetViews>
    <sheetView workbookViewId="0">
      <selection activeCell="J120" sqref="J120"/>
    </sheetView>
  </sheetViews>
  <sheetFormatPr defaultRowHeight="15" x14ac:dyDescent="0.25"/>
  <cols>
    <col min="1" max="1" width="13.7109375" style="1" bestFit="1" customWidth="1"/>
    <col min="2" max="2" width="11" style="1" bestFit="1" customWidth="1"/>
    <col min="3" max="4" width="13.5703125" style="1" bestFit="1" customWidth="1"/>
    <col min="5" max="6" width="12" style="1" bestFit="1" customWidth="1"/>
    <col min="7" max="7" width="13.5703125" style="1" bestFit="1" customWidth="1"/>
    <col min="8" max="8" width="20.42578125" style="1" bestFit="1" customWidth="1"/>
    <col min="9" max="9" width="10.57031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7" ht="15.75" customHeight="1" x14ac:dyDescent="0.25">
      <c r="A1" s="86" t="s">
        <v>31</v>
      </c>
      <c r="B1" s="86"/>
      <c r="C1" s="86"/>
      <c r="D1" s="86"/>
      <c r="E1" s="86"/>
      <c r="F1" s="86"/>
      <c r="G1" s="86"/>
    </row>
    <row r="2" spans="1:7" ht="16.5" customHeight="1" x14ac:dyDescent="0.25">
      <c r="A2" s="86"/>
      <c r="B2" s="86"/>
      <c r="C2" s="86"/>
      <c r="D2" s="86"/>
      <c r="E2" s="86"/>
      <c r="F2" s="86"/>
      <c r="G2" s="86"/>
    </row>
    <row r="3" spans="1:7" ht="16.5" customHeight="1" x14ac:dyDescent="0.25">
      <c r="A3" s="86"/>
      <c r="B3" s="86"/>
      <c r="C3" s="86"/>
      <c r="D3" s="86"/>
      <c r="E3" s="86"/>
      <c r="F3" s="86"/>
      <c r="G3" s="86"/>
    </row>
    <row r="4" spans="1:7" x14ac:dyDescent="0.25">
      <c r="A4" s="83" t="s">
        <v>1</v>
      </c>
      <c r="B4" s="84"/>
      <c r="C4" s="84"/>
      <c r="D4" s="84"/>
      <c r="E4" s="84"/>
      <c r="F4" s="84"/>
      <c r="G4" s="85"/>
    </row>
    <row r="5" spans="1:7" x14ac:dyDescent="0.25">
      <c r="A5" s="5" t="s">
        <v>0</v>
      </c>
      <c r="B5" s="4" t="s">
        <v>24</v>
      </c>
      <c r="C5" s="2" t="s">
        <v>25</v>
      </c>
      <c r="D5" s="3" t="s">
        <v>26</v>
      </c>
      <c r="E5" s="3" t="s">
        <v>27</v>
      </c>
      <c r="F5" s="3" t="s">
        <v>28</v>
      </c>
      <c r="G5" s="32" t="s">
        <v>29</v>
      </c>
    </row>
    <row r="6" spans="1:7" x14ac:dyDescent="0.25">
      <c r="A6" s="6">
        <v>43831</v>
      </c>
      <c r="B6" s="8">
        <f>'IPCO - Commercial'!E6</f>
        <v>113</v>
      </c>
      <c r="C6" s="8">
        <f>'PGE - Commercial'!E6</f>
        <v>5130</v>
      </c>
      <c r="D6" s="8">
        <f>'PAC - Commercial'!E6</f>
        <v>3892</v>
      </c>
      <c r="E6" s="8">
        <f>'Avista - Commercial'!E6</f>
        <v>911</v>
      </c>
      <c r="F6" s="8">
        <f>'CNG - Commercial'!$E6</f>
        <v>813</v>
      </c>
      <c r="G6" s="8">
        <f>'NWN - Commercial'!E6</f>
        <v>2099</v>
      </c>
    </row>
    <row r="7" spans="1:7" x14ac:dyDescent="0.25">
      <c r="A7" s="7">
        <v>43862</v>
      </c>
      <c r="B7" s="37">
        <f>'IPCO - Commercial'!E7</f>
        <v>87</v>
      </c>
      <c r="C7" s="37">
        <f>'PGE - Commercial'!E7</f>
        <v>5119</v>
      </c>
      <c r="D7" s="37">
        <f>'PAC - Commercial'!E7</f>
        <v>3713</v>
      </c>
      <c r="E7" s="37">
        <f>'Avista - Commercial'!E7</f>
        <v>1066</v>
      </c>
      <c r="F7" s="37">
        <f>'CNG - Commercial'!$E7</f>
        <v>920</v>
      </c>
      <c r="G7" s="37">
        <f>'NWN - Commercial'!E7</f>
        <v>2548</v>
      </c>
    </row>
    <row r="8" spans="1:7" x14ac:dyDescent="0.25">
      <c r="A8" s="6">
        <v>43891</v>
      </c>
      <c r="B8" s="8">
        <f>'IPCO - Commercial'!E8</f>
        <v>86</v>
      </c>
      <c r="C8" s="8">
        <f>'PGE - Commercial'!E8</f>
        <v>5842</v>
      </c>
      <c r="D8" s="8">
        <f>'PAC - Commercial'!E8</f>
        <v>4840</v>
      </c>
      <c r="E8" s="8">
        <f>'Avista - Commercial'!E8</f>
        <v>1239</v>
      </c>
      <c r="F8" s="8">
        <f>'CNG - Commercial'!$E8</f>
        <v>970</v>
      </c>
      <c r="G8" s="8">
        <f>'NWN - Commercial'!E8</f>
        <v>2965</v>
      </c>
    </row>
    <row r="9" spans="1:7" x14ac:dyDescent="0.25">
      <c r="A9" s="7">
        <v>43922</v>
      </c>
      <c r="B9" s="37">
        <f>'IPCO - Commercial'!E9</f>
        <v>127</v>
      </c>
      <c r="C9" s="37">
        <f>'PGE - Commercial'!E9</f>
        <v>7893</v>
      </c>
      <c r="D9" s="37">
        <f>'PAC - Commercial'!E9</f>
        <v>6075</v>
      </c>
      <c r="E9" s="37">
        <f>'Avista - Commercial'!E9</f>
        <v>1445</v>
      </c>
      <c r="F9" s="37">
        <f>'CNG - Commercial'!$E9</f>
        <v>1259</v>
      </c>
      <c r="G9" s="37">
        <f>'NWN - Commercial'!E9</f>
        <v>4988</v>
      </c>
    </row>
    <row r="10" spans="1:7" x14ac:dyDescent="0.25">
      <c r="A10" s="6">
        <v>43952</v>
      </c>
      <c r="B10" s="8">
        <f>'IPCO - Commercial'!E10</f>
        <v>120</v>
      </c>
      <c r="C10" s="8">
        <f>'PGE - Commercial'!E10</f>
        <v>7687</v>
      </c>
      <c r="D10" s="8">
        <f>'PAC - Commercial'!E10</f>
        <v>7959</v>
      </c>
      <c r="E10" s="8">
        <f>'Avista - Commercial'!E10</f>
        <v>1427</v>
      </c>
      <c r="F10" s="8">
        <f>'CNG - Commercial'!$E10</f>
        <v>1171</v>
      </c>
      <c r="G10" s="8">
        <f>'NWN - Commercial'!E10</f>
        <v>4934</v>
      </c>
    </row>
    <row r="11" spans="1:7" x14ac:dyDescent="0.25">
      <c r="A11" s="7">
        <v>43983</v>
      </c>
      <c r="B11" s="37">
        <f>'IPCO - Commercial'!E11</f>
        <v>145</v>
      </c>
      <c r="C11" s="37">
        <f>'PGE - Commercial'!E11</f>
        <v>6770</v>
      </c>
      <c r="D11" s="37">
        <f>'PAC - Commercial'!E11</f>
        <v>6594</v>
      </c>
      <c r="E11" s="37">
        <f>'Avista - Commercial'!E11</f>
        <v>1186</v>
      </c>
      <c r="F11" s="37">
        <f>'CNG - Commercial'!$E11</f>
        <v>1108</v>
      </c>
      <c r="G11" s="37">
        <f>'NWN - Commercial'!E11</f>
        <v>3889</v>
      </c>
    </row>
    <row r="12" spans="1:7" x14ac:dyDescent="0.25">
      <c r="A12" s="6">
        <v>44013</v>
      </c>
      <c r="B12" s="8">
        <f>'IPCO - Commercial'!E12</f>
        <v>113</v>
      </c>
      <c r="C12" s="8">
        <f>'PGE - Commercial'!E12</f>
        <v>7103</v>
      </c>
      <c r="D12" s="8">
        <f>'PAC - Commercial'!E12</f>
        <v>5975</v>
      </c>
      <c r="E12" s="8">
        <f>'Avista - Commercial'!E12</f>
        <v>1174</v>
      </c>
      <c r="F12" s="8">
        <f>'CNG - Commercial'!$E12</f>
        <v>1108</v>
      </c>
      <c r="G12" s="8">
        <f>'NWN - Commercial'!E12</f>
        <v>3622</v>
      </c>
    </row>
    <row r="13" spans="1:7" x14ac:dyDescent="0.25">
      <c r="A13" s="7">
        <v>44044</v>
      </c>
      <c r="B13" s="37">
        <f>'IPCO - Commercial'!E13</f>
        <v>113</v>
      </c>
      <c r="C13" s="37">
        <f>'PGE - Commercial'!E13</f>
        <v>7404</v>
      </c>
      <c r="D13" s="37">
        <f>'PAC - Commercial'!E13</f>
        <v>6393</v>
      </c>
      <c r="E13" s="37">
        <f>'Avista - Commercial'!E13</f>
        <v>1357</v>
      </c>
      <c r="F13" s="37">
        <f>'CNG - Commercial'!$E13</f>
        <v>1102</v>
      </c>
      <c r="G13" s="37">
        <f>'NWN - Commercial'!E13</f>
        <v>3744</v>
      </c>
    </row>
    <row r="14" spans="1:7" x14ac:dyDescent="0.25">
      <c r="A14" s="6">
        <v>44075</v>
      </c>
      <c r="B14" s="8">
        <f>'IPCO - Commercial'!E14</f>
        <v>99</v>
      </c>
      <c r="C14" s="8">
        <f>'PGE - Commercial'!E14</f>
        <v>7810</v>
      </c>
      <c r="D14" s="8">
        <f>'PAC - Commercial'!E14</f>
        <v>6903</v>
      </c>
      <c r="E14" s="8">
        <f>'Avista - Commercial'!E14</f>
        <v>1398</v>
      </c>
      <c r="F14" s="8">
        <f>'CNG - Commercial'!$E14</f>
        <v>1000</v>
      </c>
      <c r="G14" s="8">
        <f>'NWN - Commercial'!E14</f>
        <v>3645</v>
      </c>
    </row>
    <row r="15" spans="1:7" x14ac:dyDescent="0.25">
      <c r="A15" s="7">
        <v>44105</v>
      </c>
      <c r="B15" s="37">
        <f>'IPCO - Commercial'!E15</f>
        <v>129</v>
      </c>
      <c r="C15" s="37">
        <f>'PGE - Commercial'!E15</f>
        <v>7568</v>
      </c>
      <c r="D15" s="37">
        <f>'PAC - Commercial'!E15</f>
        <v>6612</v>
      </c>
      <c r="E15" s="37">
        <f>'Avista - Commercial'!E15</f>
        <v>1351</v>
      </c>
      <c r="F15" s="37">
        <f>'CNG - Commercial'!$E15</f>
        <v>1043</v>
      </c>
      <c r="G15" s="37">
        <f>'NWN - Commercial'!E15</f>
        <v>3871</v>
      </c>
    </row>
    <row r="16" spans="1:7" x14ac:dyDescent="0.25">
      <c r="A16" s="6">
        <v>44136</v>
      </c>
      <c r="B16" s="8">
        <f>'IPCO - Commercial'!E16</f>
        <v>152</v>
      </c>
      <c r="C16" s="8">
        <f>'PGE - Commercial'!E16</f>
        <v>8596</v>
      </c>
      <c r="D16" s="8">
        <f>'PAC - Commercial'!E16</f>
        <v>7202</v>
      </c>
      <c r="E16" s="8">
        <f>'Avista - Commercial'!E16</f>
        <v>1336</v>
      </c>
      <c r="F16" s="8">
        <f>'CNG - Commercial'!$E16</f>
        <v>1288</v>
      </c>
      <c r="G16" s="8">
        <f>'NWN - Commercial'!E16</f>
        <v>3644</v>
      </c>
    </row>
    <row r="17" spans="1:19" x14ac:dyDescent="0.25">
      <c r="A17" s="7">
        <v>44166</v>
      </c>
      <c r="B17" s="37">
        <f>'IPCO - Commercial'!E17</f>
        <v>131</v>
      </c>
      <c r="C17" s="37">
        <f>'PGE - Commercial'!E17</f>
        <v>8010</v>
      </c>
      <c r="D17" s="37">
        <f>'PAC - Commercial'!E17</f>
        <v>5289</v>
      </c>
      <c r="E17" s="37">
        <f>'Avista - Commercial'!E17</f>
        <v>1185</v>
      </c>
      <c r="F17" s="37">
        <f>'CNG - Commercial'!$E17</f>
        <v>923</v>
      </c>
      <c r="G17" s="37">
        <f>'NWN - Commercial'!E17</f>
        <v>3940</v>
      </c>
    </row>
    <row r="18" spans="1:19" x14ac:dyDescent="0.25">
      <c r="A18" s="6">
        <v>44197</v>
      </c>
      <c r="B18" s="8">
        <f>'IPCO - Commercial'!E18</f>
        <v>111</v>
      </c>
      <c r="C18" s="8">
        <f>'PGE - Commercial'!E18</f>
        <v>7051</v>
      </c>
      <c r="D18" s="8">
        <f>'PAC - Commercial'!E18</f>
        <v>4298</v>
      </c>
      <c r="E18" s="8">
        <f>'Avista - Commercial'!E18</f>
        <v>1370</v>
      </c>
      <c r="F18" s="8">
        <f>'CNG - Commercial'!$E18</f>
        <v>662</v>
      </c>
      <c r="G18" s="8">
        <f>'NWN - Commercial'!E18</f>
        <v>3638</v>
      </c>
    </row>
    <row r="19" spans="1:19" x14ac:dyDescent="0.25">
      <c r="A19" s="7">
        <v>44228</v>
      </c>
      <c r="B19" s="37">
        <f>'IPCO - Commercial'!E19</f>
        <v>98</v>
      </c>
      <c r="C19" s="37">
        <f>'PGE - Commercial'!E19</f>
        <v>7500</v>
      </c>
      <c r="D19" s="37">
        <f>'PAC - Commercial'!E19</f>
        <v>5099</v>
      </c>
      <c r="E19" s="37">
        <f>'Avista - Commercial'!E19</f>
        <v>1100</v>
      </c>
      <c r="F19" s="37">
        <f>'CNG - Commercial'!$E19</f>
        <v>495</v>
      </c>
      <c r="G19" s="37">
        <f>'NWN - Commercial'!E19</f>
        <v>3392</v>
      </c>
    </row>
    <row r="20" spans="1:19" x14ac:dyDescent="0.25">
      <c r="A20" s="6">
        <v>44256</v>
      </c>
      <c r="B20" s="8">
        <f>'IPCO - Commercial'!E20</f>
        <v>90</v>
      </c>
      <c r="C20" s="8">
        <f>'PGE - Commercial'!E20</f>
        <v>7117</v>
      </c>
      <c r="D20" s="8">
        <f>'PAC - Commercial'!E20</f>
        <v>4825</v>
      </c>
      <c r="E20" s="8">
        <f>'Avista - Commercial'!E20</f>
        <v>875</v>
      </c>
      <c r="F20" s="8">
        <f>'CNG - Commercial'!$E20</f>
        <v>395</v>
      </c>
      <c r="G20" s="8">
        <f>'NWN - Commercial'!E20</f>
        <v>2502</v>
      </c>
    </row>
    <row r="21" spans="1:19" x14ac:dyDescent="0.25">
      <c r="A21" s="7">
        <v>44287</v>
      </c>
      <c r="B21" s="37">
        <f>'IPCO - Commercial'!E21</f>
        <v>106</v>
      </c>
      <c r="C21" s="37">
        <f>'PGE - Commercial'!E21</f>
        <v>6215</v>
      </c>
      <c r="D21" s="37">
        <f>'PAC - Commercial'!E21</f>
        <v>4838</v>
      </c>
      <c r="E21" s="37">
        <f>'Avista - Commercial'!E21</f>
        <v>886</v>
      </c>
      <c r="F21" s="37">
        <f>'CNG - Commercial'!$E21</f>
        <v>328</v>
      </c>
      <c r="G21" s="37">
        <f>'NWN - Commercial'!E21</f>
        <v>2631</v>
      </c>
    </row>
    <row r="22" spans="1:19" x14ac:dyDescent="0.25">
      <c r="A22" s="6">
        <v>44317</v>
      </c>
      <c r="B22" s="8">
        <f>'IPCO - Commercial'!E22</f>
        <v>148</v>
      </c>
      <c r="C22" s="8">
        <f>'PGE - Commercial'!E22</f>
        <v>5423</v>
      </c>
      <c r="D22" s="8">
        <f>'PAC - Commercial'!E22</f>
        <v>4373</v>
      </c>
      <c r="E22" s="8">
        <f>'Avista - Commercial'!E22</f>
        <v>921</v>
      </c>
      <c r="F22" s="8">
        <f>'CNG - Commercial'!$E22</f>
        <v>396</v>
      </c>
      <c r="G22" s="8">
        <f>'NWN - Commercial'!E22</f>
        <v>2842</v>
      </c>
    </row>
    <row r="23" spans="1:19" x14ac:dyDescent="0.25">
      <c r="A23" s="7">
        <v>44348</v>
      </c>
      <c r="B23" s="37">
        <f>'IPCO - Commercial'!E23</f>
        <v>96</v>
      </c>
      <c r="C23" s="37">
        <f>'PGE - Commercial'!E23</f>
        <v>6091</v>
      </c>
      <c r="D23" s="37">
        <f>'PAC - Commercial'!E23</f>
        <v>4181</v>
      </c>
      <c r="E23" s="37">
        <f>'Avista - Commercial'!E23</f>
        <v>784</v>
      </c>
      <c r="F23" s="37">
        <f>'CNG - Commercial'!$E23</f>
        <v>353</v>
      </c>
      <c r="G23" s="37">
        <f>'NWN - Commercial'!E23</f>
        <v>2516</v>
      </c>
    </row>
    <row r="24" spans="1:19" x14ac:dyDescent="0.25">
      <c r="A24" s="6">
        <v>44378</v>
      </c>
      <c r="B24" s="8">
        <f>'IPCO - Commercial'!E24</f>
        <v>128</v>
      </c>
      <c r="C24" s="8">
        <f>'PGE - Commercial'!E24</f>
        <v>5717</v>
      </c>
      <c r="D24" s="8">
        <f>'PAC - Commercial'!E24</f>
        <v>4647</v>
      </c>
      <c r="E24" s="8">
        <f>'Avista - Commercial'!E24</f>
        <v>826</v>
      </c>
      <c r="F24" s="8">
        <f>'CNG - Commercial'!$E24</f>
        <v>372</v>
      </c>
      <c r="G24" s="8">
        <f>'NWN - Commercial'!E24</f>
        <v>2830</v>
      </c>
    </row>
    <row r="25" spans="1:19" x14ac:dyDescent="0.25">
      <c r="A25" s="7">
        <v>44409</v>
      </c>
      <c r="B25" s="37">
        <f>'IPCO - Commercial'!E25</f>
        <v>77</v>
      </c>
      <c r="C25" s="37">
        <f>'PGE - Commercial'!E25</f>
        <v>5372</v>
      </c>
      <c r="D25" s="37">
        <f>'PAC - Commercial'!E25</f>
        <v>4181</v>
      </c>
      <c r="E25" s="37">
        <f>'Avista - Commercial'!E25</f>
        <v>847</v>
      </c>
      <c r="F25" s="37">
        <f>'CNG - Commercial'!$E25</f>
        <v>388</v>
      </c>
      <c r="G25" s="37">
        <f>'NWN - Commercial'!E25</f>
        <v>2616</v>
      </c>
    </row>
    <row r="26" spans="1:19" x14ac:dyDescent="0.25">
      <c r="A26" s="6">
        <v>44440</v>
      </c>
      <c r="B26" s="8">
        <f>'IPCO - Commercial'!E26</f>
        <v>116</v>
      </c>
      <c r="C26" s="8">
        <f>'PGE - Commercial'!E26</f>
        <v>5615</v>
      </c>
      <c r="D26" s="8">
        <f>'PAC - Commercial'!E26</f>
        <v>4370</v>
      </c>
      <c r="E26" s="8">
        <f>'Avista - Commercial'!E26</f>
        <v>796</v>
      </c>
      <c r="F26" s="8">
        <f>'CNG - Commercial'!$E26</f>
        <v>391</v>
      </c>
      <c r="G26" s="8">
        <f>'NWN - Commercial'!E26</f>
        <v>2932</v>
      </c>
    </row>
    <row r="27" spans="1:19" x14ac:dyDescent="0.25">
      <c r="A27" s="7">
        <v>44470</v>
      </c>
      <c r="B27" s="37">
        <f>'IPCO - Commercial'!E27</f>
        <v>88</v>
      </c>
      <c r="C27" s="37">
        <f>'PGE - Commercial'!E27</f>
        <v>5555</v>
      </c>
      <c r="D27" s="37">
        <f>'PAC - Commercial'!E27</f>
        <v>4313</v>
      </c>
      <c r="E27" s="37">
        <f>'Avista - Commercial'!E27</f>
        <v>888</v>
      </c>
      <c r="F27" s="37">
        <f>'CNG - Commercial'!$E27</f>
        <v>432</v>
      </c>
      <c r="G27" s="37">
        <f>'NWN - Commercial'!E27</f>
        <v>3068</v>
      </c>
    </row>
    <row r="28" spans="1:19" x14ac:dyDescent="0.25">
      <c r="A28" s="6">
        <v>44501</v>
      </c>
      <c r="B28" s="8">
        <f>'IPCO - Commercial'!E28</f>
        <v>112</v>
      </c>
      <c r="C28" s="8">
        <f>'PGE - Commercial'!E28</f>
        <v>7297</v>
      </c>
      <c r="D28" s="8">
        <f>'PAC - Commercial'!E28</f>
        <v>4565</v>
      </c>
      <c r="E28" s="8">
        <f>'Avista - Commercial'!E28</f>
        <v>884</v>
      </c>
      <c r="F28" s="8">
        <f>'CNG - Commercial'!$E28</f>
        <v>440</v>
      </c>
      <c r="G28" s="8">
        <f>'NWN - Commercial'!E28</f>
        <v>2892</v>
      </c>
      <c r="S28" s="24"/>
    </row>
    <row r="29" spans="1:19" x14ac:dyDescent="0.25">
      <c r="A29" s="7">
        <v>44531</v>
      </c>
      <c r="B29" s="37">
        <f>'IPCO - Commercial'!E29</f>
        <v>138</v>
      </c>
      <c r="C29" s="37">
        <f>'PGE - Commercial'!E29</f>
        <v>6388</v>
      </c>
      <c r="D29" s="37">
        <f>'PAC - Commercial'!E29</f>
        <v>4612</v>
      </c>
      <c r="E29" s="37">
        <f>'Avista - Commercial'!E29</f>
        <v>847</v>
      </c>
      <c r="F29" s="37">
        <f>'CNG - Commercial'!$E29</f>
        <v>400</v>
      </c>
      <c r="G29" s="37">
        <f>'NWN - Commercial'!E29</f>
        <v>3052</v>
      </c>
      <c r="S29" s="24"/>
    </row>
    <row r="30" spans="1:19" x14ac:dyDescent="0.25">
      <c r="A30" s="6">
        <v>44562</v>
      </c>
      <c r="B30" s="8">
        <f>'IPCO - Commercial'!E30</f>
        <v>127</v>
      </c>
      <c r="C30" s="8">
        <f>'PGE - Commercial'!E30</f>
        <v>6802</v>
      </c>
      <c r="D30" s="8">
        <f>'PAC - Commercial'!E30</f>
        <v>4116</v>
      </c>
      <c r="E30" s="8">
        <f>'Avista - Commercial'!E30</f>
        <v>836</v>
      </c>
      <c r="F30" s="8">
        <f>'CNG - Commercial'!$E30</f>
        <v>528</v>
      </c>
      <c r="G30" s="8">
        <f>'NWN - Commercial'!E30</f>
        <v>3243</v>
      </c>
    </row>
    <row r="31" spans="1:19" x14ac:dyDescent="0.25">
      <c r="A31" s="7">
        <v>44593</v>
      </c>
      <c r="B31" s="37">
        <f>'IPCO - Commercial'!E31</f>
        <v>117</v>
      </c>
      <c r="C31" s="37">
        <f>'PGE - Commercial'!E31</f>
        <v>5871</v>
      </c>
      <c r="D31" s="37">
        <f>'PAC - Commercial'!E31</f>
        <v>4098</v>
      </c>
      <c r="E31" s="37">
        <f>'Avista - Commercial'!E31</f>
        <v>895</v>
      </c>
      <c r="F31" s="37">
        <f>'CNG - Commercial'!$E31</f>
        <v>633</v>
      </c>
      <c r="G31" s="37">
        <f>'NWN - Commercial'!E31</f>
        <v>3333</v>
      </c>
    </row>
    <row r="32" spans="1:19" x14ac:dyDescent="0.25">
      <c r="A32" s="6">
        <v>44621</v>
      </c>
      <c r="B32" s="8">
        <f>'IPCO - Commercial'!E32</f>
        <v>120</v>
      </c>
      <c r="C32" s="8">
        <f>'PGE - Commercial'!E32</f>
        <v>5532</v>
      </c>
      <c r="D32" s="8">
        <f>'PAC - Commercial'!E32</f>
        <v>4292</v>
      </c>
      <c r="E32" s="8">
        <f>'Avista - Commercial'!E32</f>
        <v>813</v>
      </c>
      <c r="F32" s="8">
        <f>'CNG - Commercial'!$E32</f>
        <v>482</v>
      </c>
      <c r="G32" s="8">
        <f>'NWN - Commercial'!E32</f>
        <v>2877</v>
      </c>
    </row>
    <row r="33" spans="1:7" x14ac:dyDescent="0.25">
      <c r="A33" s="7">
        <v>44652</v>
      </c>
      <c r="B33" s="37">
        <f>'IPCO - Commercial'!E33</f>
        <v>101</v>
      </c>
      <c r="C33" s="37">
        <f>'PGE - Commercial'!E33</f>
        <v>5381</v>
      </c>
      <c r="D33" s="37">
        <f>'PAC - Commercial'!E33</f>
        <v>4633</v>
      </c>
      <c r="E33" s="37">
        <f>'Avista - Commercial'!E33</f>
        <v>848</v>
      </c>
      <c r="F33" s="37">
        <f>'CNG - Commercial'!$E33</f>
        <v>538</v>
      </c>
      <c r="G33" s="37">
        <f>'NWN - Commercial'!E33</f>
        <v>2671</v>
      </c>
    </row>
    <row r="34" spans="1:7" x14ac:dyDescent="0.25">
      <c r="A34" s="6">
        <v>44682</v>
      </c>
      <c r="B34" s="8">
        <f>'IPCO - Commercial'!E34</f>
        <v>111</v>
      </c>
      <c r="C34" s="8">
        <f>'PGE - Commercial'!E34</f>
        <v>5621</v>
      </c>
      <c r="D34" s="8">
        <f>'PAC - Commercial'!E34</f>
        <v>4425</v>
      </c>
      <c r="E34" s="8">
        <f>'Avista - Commercial'!E34</f>
        <v>838</v>
      </c>
      <c r="F34" s="8">
        <f>'CNG - Commercial'!$E34</f>
        <v>594</v>
      </c>
      <c r="G34" s="8">
        <f>'NWN - Commercial'!E34</f>
        <v>2704</v>
      </c>
    </row>
    <row r="35" spans="1:7" x14ac:dyDescent="0.25">
      <c r="A35" s="7">
        <v>44713</v>
      </c>
      <c r="B35" s="37">
        <f>'IPCO - Commercial'!E35</f>
        <v>103</v>
      </c>
      <c r="C35" s="37">
        <f>'PGE - Commercial'!E35</f>
        <v>7902</v>
      </c>
      <c r="D35" s="37">
        <f>'PAC - Commercial'!E35</f>
        <v>4105</v>
      </c>
      <c r="E35" s="37">
        <f>'Avista - Commercial'!E35</f>
        <v>828</v>
      </c>
      <c r="F35" s="37">
        <f>'CNG - Commercial'!$E35</f>
        <v>495</v>
      </c>
      <c r="G35" s="37">
        <f>'NWN - Commercial'!E35</f>
        <v>2552</v>
      </c>
    </row>
    <row r="36" spans="1:7" x14ac:dyDescent="0.25">
      <c r="A36" s="6">
        <v>44743</v>
      </c>
      <c r="B36" s="8">
        <f>'IPCO - Commercial'!E36</f>
        <v>121</v>
      </c>
      <c r="C36" s="8">
        <f>'PGE - Commercial'!E36</f>
        <v>6740</v>
      </c>
      <c r="D36" s="8">
        <f>'PAC - Commercial'!E36</f>
        <v>4646</v>
      </c>
      <c r="E36" s="8">
        <f>'Avista - Commercial'!E36</f>
        <v>937</v>
      </c>
      <c r="F36" s="8">
        <f>'CNG - Commercial'!$E36</f>
        <v>535</v>
      </c>
      <c r="G36" s="8">
        <f>'NWN - Commercial'!E36</f>
        <v>3309</v>
      </c>
    </row>
    <row r="37" spans="1:7" x14ac:dyDescent="0.25">
      <c r="A37" s="7">
        <v>44774</v>
      </c>
      <c r="B37" s="37">
        <f>'IPCO - Commercial'!E37</f>
        <v>109</v>
      </c>
      <c r="C37" s="37">
        <f>'PGE - Commercial'!E37</f>
        <v>6752</v>
      </c>
      <c r="D37" s="37">
        <f>'PAC - Commercial'!E37</f>
        <v>4012</v>
      </c>
      <c r="E37" s="37">
        <f>'Avista - Commercial'!E37</f>
        <v>805</v>
      </c>
      <c r="F37" s="37">
        <f>'CNG - Commercial'!$E37</f>
        <v>496</v>
      </c>
      <c r="G37" s="37">
        <f>'NWN - Commercial'!E37</f>
        <v>3067</v>
      </c>
    </row>
    <row r="38" spans="1:7" x14ac:dyDescent="0.25">
      <c r="A38" s="39">
        <v>44805</v>
      </c>
      <c r="B38" s="41">
        <f>'IPCO - Commercial'!E38</f>
        <v>141</v>
      </c>
      <c r="C38" s="41">
        <f>'PGE - Commercial'!E38</f>
        <v>5911</v>
      </c>
      <c r="D38" s="41">
        <f>'PAC - Commercial'!E38</f>
        <v>4646</v>
      </c>
      <c r="E38" s="41">
        <f>'Avista - Commercial'!E38</f>
        <v>781</v>
      </c>
      <c r="F38" s="41">
        <f>'CNG - Commercial'!$E38</f>
        <v>522</v>
      </c>
      <c r="G38" s="41">
        <f>'NWN - Commercial'!E38</f>
        <v>3089</v>
      </c>
    </row>
    <row r="39" spans="1:7" x14ac:dyDescent="0.25">
      <c r="A39" s="7">
        <v>44835</v>
      </c>
      <c r="B39" s="37">
        <f>'IPCO - Commercial'!E39</f>
        <v>113</v>
      </c>
      <c r="C39" s="37">
        <f>'PGE - Commercial'!E39</f>
        <v>7068</v>
      </c>
      <c r="D39" s="37">
        <f>'PAC - Commercial'!E39</f>
        <v>4690</v>
      </c>
      <c r="E39" s="37">
        <f>'Avista - Commercial'!E39</f>
        <v>827</v>
      </c>
      <c r="F39" s="37">
        <f>'CNG - Commercial'!$E39</f>
        <v>537</v>
      </c>
      <c r="G39" s="37">
        <f>'NWN - Commercial'!E39</f>
        <v>3166</v>
      </c>
    </row>
    <row r="40" spans="1:7" x14ac:dyDescent="0.25">
      <c r="A40" s="42">
        <v>44866</v>
      </c>
      <c r="B40" s="43">
        <f>'IPCO - Commercial'!E40</f>
        <v>97</v>
      </c>
      <c r="C40" s="43">
        <f>'PGE - Commercial'!E40</f>
        <v>7210</v>
      </c>
      <c r="D40" s="43">
        <f>'PAC - Commercial'!E40</f>
        <v>4741</v>
      </c>
      <c r="E40" s="43">
        <f>'Avista - Commercial'!E40</f>
        <v>781</v>
      </c>
      <c r="F40" s="43">
        <f>'CNG - Commercial'!$E40</f>
        <v>345</v>
      </c>
      <c r="G40" s="43">
        <f>'NWN - Commercial'!E40</f>
        <v>3404</v>
      </c>
    </row>
    <row r="41" spans="1:7" x14ac:dyDescent="0.25">
      <c r="A41" s="88">
        <v>44896</v>
      </c>
      <c r="B41" s="54">
        <f>'IPCO - Commercial'!E41</f>
        <v>115</v>
      </c>
      <c r="C41" s="54">
        <f>'PGE - Commercial'!E41</f>
        <v>6465</v>
      </c>
      <c r="D41" s="54">
        <f>'PAC - Commercial'!E41</f>
        <v>4431</v>
      </c>
      <c r="E41" s="54">
        <f>'Avista - Commercial'!E41</f>
        <v>812</v>
      </c>
      <c r="F41" s="54">
        <f>'CNG - Commercial'!$E41</f>
        <v>388</v>
      </c>
      <c r="G41" s="54">
        <f>'NWN - Commercial'!E41</f>
        <v>3514</v>
      </c>
    </row>
    <row r="42" spans="1:7" x14ac:dyDescent="0.25">
      <c r="A42" s="90">
        <v>44927</v>
      </c>
      <c r="B42" s="94">
        <f>'IPCO - Commercial'!E42</f>
        <v>127</v>
      </c>
      <c r="C42" s="94">
        <f>'PGE - Commercial'!E42</f>
        <v>7458</v>
      </c>
      <c r="D42" s="94">
        <f>'PAC - Commercial'!E42</f>
        <v>4106</v>
      </c>
      <c r="E42" s="94">
        <f>'Avista - Commercial'!E42</f>
        <v>866</v>
      </c>
      <c r="F42" s="94">
        <f>'CNG - Commercial'!$E42</f>
        <v>596</v>
      </c>
      <c r="G42" s="94">
        <f>'NWN - Commercial'!E42</f>
        <v>3266</v>
      </c>
    </row>
    <row r="43" spans="1:7" x14ac:dyDescent="0.25">
      <c r="A43" s="92">
        <v>44958</v>
      </c>
      <c r="B43" s="74">
        <f>'IPCO - Commercial'!E43</f>
        <v>105</v>
      </c>
      <c r="C43" s="74">
        <f>'PGE - Commercial'!E43</f>
        <v>6736</v>
      </c>
      <c r="D43" s="74">
        <f>'PAC - Commercial'!E43</f>
        <v>4300</v>
      </c>
      <c r="E43" s="74">
        <f>'Avista - Commercial'!E43</f>
        <v>745</v>
      </c>
      <c r="F43" s="74">
        <f>'CNG - Commercial'!$E43</f>
        <v>638</v>
      </c>
      <c r="G43" s="74">
        <f>'NWN - Commercial'!E43</f>
        <v>3833</v>
      </c>
    </row>
    <row r="45" spans="1:7" x14ac:dyDescent="0.25">
      <c r="A45" s="83" t="s">
        <v>11</v>
      </c>
      <c r="B45" s="84"/>
      <c r="C45" s="84"/>
      <c r="D45" s="84"/>
      <c r="E45" s="84"/>
      <c r="F45" s="84"/>
      <c r="G45" s="84"/>
    </row>
    <row r="46" spans="1:7" x14ac:dyDescent="0.25">
      <c r="A46" s="5" t="s">
        <v>0</v>
      </c>
      <c r="B46" s="4" t="s">
        <v>24</v>
      </c>
      <c r="C46" s="2" t="s">
        <v>25</v>
      </c>
      <c r="D46" s="3" t="s">
        <v>26</v>
      </c>
      <c r="E46" s="3" t="s">
        <v>27</v>
      </c>
      <c r="F46" s="3" t="s">
        <v>28</v>
      </c>
      <c r="G46" s="32" t="s">
        <v>29</v>
      </c>
    </row>
    <row r="47" spans="1:7" x14ac:dyDescent="0.25">
      <c r="A47" s="6">
        <v>43831</v>
      </c>
      <c r="B47" s="28">
        <f>'IPCO - Commercial'!E47</f>
        <v>8557.8999999999978</v>
      </c>
      <c r="C47" s="28">
        <f>'PGE - Commercial'!E47</f>
        <v>1546813.94</v>
      </c>
      <c r="D47" s="28">
        <f>'PAC - Commercial'!E47</f>
        <v>1803553.44</v>
      </c>
      <c r="E47" s="28">
        <f>'Avista - Commercial'!E47</f>
        <v>180967.3</v>
      </c>
      <c r="F47" s="28">
        <f>'CNG - Commercial'!$E47</f>
        <v>119561.11000000002</v>
      </c>
      <c r="G47" s="28">
        <f>'NWN - Commercial'!E47</f>
        <v>390844.83999999997</v>
      </c>
    </row>
    <row r="48" spans="1:7" x14ac:dyDescent="0.25">
      <c r="A48" s="7">
        <v>43862</v>
      </c>
      <c r="B48" s="38">
        <f>'IPCO - Commercial'!E48</f>
        <v>6581.76</v>
      </c>
      <c r="C48" s="38">
        <f>'PGE - Commercial'!E48</f>
        <v>1488683.79</v>
      </c>
      <c r="D48" s="38">
        <f>'PAC - Commercial'!E48</f>
        <v>1937044.24</v>
      </c>
      <c r="E48" s="38">
        <f>'Avista - Commercial'!E48</f>
        <v>297913.53999999998</v>
      </c>
      <c r="F48" s="38">
        <f>'CNG - Commercial'!$E48</f>
        <v>194607.94</v>
      </c>
      <c r="G48" s="38">
        <f>'NWN - Commercial'!E48</f>
        <v>611172.87000000011</v>
      </c>
    </row>
    <row r="49" spans="1:7" x14ac:dyDescent="0.25">
      <c r="A49" s="6">
        <v>43891</v>
      </c>
      <c r="B49" s="28">
        <f>'IPCO - Commercial'!E49</f>
        <v>10327.07</v>
      </c>
      <c r="C49" s="28">
        <f>'PGE - Commercial'!E49</f>
        <v>2113372.62</v>
      </c>
      <c r="D49" s="28">
        <f>'PAC - Commercial'!E49</f>
        <v>2490275.7000000002</v>
      </c>
      <c r="E49" s="28">
        <f>'Avista - Commercial'!E49</f>
        <v>350643.08999999997</v>
      </c>
      <c r="F49" s="28">
        <f>'CNG - Commercial'!$E49</f>
        <v>214116.55000000002</v>
      </c>
      <c r="G49" s="28">
        <f>'NWN - Commercial'!E49</f>
        <v>725017.24000000022</v>
      </c>
    </row>
    <row r="50" spans="1:7" x14ac:dyDescent="0.25">
      <c r="A50" s="7">
        <v>43922</v>
      </c>
      <c r="B50" s="38">
        <f>'IPCO - Commercial'!E50</f>
        <v>16279.829999999998</v>
      </c>
      <c r="C50" s="38">
        <f>'PGE - Commercial'!E50</f>
        <v>3720869.94</v>
      </c>
      <c r="D50" s="38">
        <f>'PAC - Commercial'!E50</f>
        <v>3945522.92</v>
      </c>
      <c r="E50" s="38">
        <f>'Avista - Commercial'!E50</f>
        <v>500786.43999999994</v>
      </c>
      <c r="F50" s="38">
        <f>'CNG - Commercial'!$E50</f>
        <v>324905.52</v>
      </c>
      <c r="G50" s="38">
        <f>'NWN - Commercial'!E50</f>
        <v>1724474.4200000006</v>
      </c>
    </row>
    <row r="51" spans="1:7" x14ac:dyDescent="0.25">
      <c r="A51" s="6">
        <v>43952</v>
      </c>
      <c r="B51" s="28">
        <f>'IPCO - Commercial'!E51</f>
        <v>12666.29</v>
      </c>
      <c r="C51" s="28">
        <f>'PGE - Commercial'!E51</f>
        <v>4206875.38</v>
      </c>
      <c r="D51" s="28">
        <f>'PAC - Commercial'!E51</f>
        <v>5040564.49</v>
      </c>
      <c r="E51" s="28">
        <f>'Avista - Commercial'!E51</f>
        <v>530990.77</v>
      </c>
      <c r="F51" s="28">
        <f>'CNG - Commercial'!$E51</f>
        <v>266825.83999999997</v>
      </c>
      <c r="G51" s="28">
        <f>'NWN - Commercial'!E51</f>
        <v>1643678.2799999998</v>
      </c>
    </row>
    <row r="52" spans="1:7" x14ac:dyDescent="0.25">
      <c r="A52" s="7">
        <v>43983</v>
      </c>
      <c r="B52" s="38">
        <f>'IPCO - Commercial'!E52</f>
        <v>12492.21</v>
      </c>
      <c r="C52" s="38">
        <f>'PGE - Commercial'!E52</f>
        <v>3815231.0300000003</v>
      </c>
      <c r="D52" s="38">
        <f>'PAC - Commercial'!E52</f>
        <v>4299918.25</v>
      </c>
      <c r="E52" s="38">
        <f>'Avista - Commercial'!E52</f>
        <v>375529.86</v>
      </c>
      <c r="F52" s="38">
        <f>'CNG - Commercial'!$E52</f>
        <v>183388.46</v>
      </c>
      <c r="G52" s="38">
        <f>'NWN - Commercial'!E52</f>
        <v>1216116.8</v>
      </c>
    </row>
    <row r="53" spans="1:7" x14ac:dyDescent="0.25">
      <c r="A53" s="6">
        <v>44013</v>
      </c>
      <c r="B53" s="28">
        <f>'IPCO - Commercial'!E53</f>
        <v>10745.05</v>
      </c>
      <c r="C53" s="28">
        <f>'PGE - Commercial'!E53</f>
        <v>4158353.32</v>
      </c>
      <c r="D53" s="28">
        <f>'PAC - Commercial'!E53</f>
        <v>4534553.4399999995</v>
      </c>
      <c r="E53" s="28">
        <f>'Avista - Commercial'!E53</f>
        <v>315969.11999999994</v>
      </c>
      <c r="F53" s="28">
        <f>'CNG - Commercial'!$E53</f>
        <v>168915.86000000002</v>
      </c>
      <c r="G53" s="28">
        <f>'NWN - Commercial'!E53</f>
        <v>954228.33999999985</v>
      </c>
    </row>
    <row r="54" spans="1:7" x14ac:dyDescent="0.25">
      <c r="A54" s="7">
        <v>44044</v>
      </c>
      <c r="B54" s="38">
        <f>'IPCO - Commercial'!E54</f>
        <v>11329.32</v>
      </c>
      <c r="C54" s="38">
        <f>'PGE - Commercial'!E54</f>
        <v>4279939.07</v>
      </c>
      <c r="D54" s="38">
        <f>'PAC - Commercial'!E54</f>
        <v>5273617.68</v>
      </c>
      <c r="E54" s="38">
        <f>'Avista - Commercial'!E54</f>
        <v>316096.18</v>
      </c>
      <c r="F54" s="38">
        <f>'CNG - Commercial'!$E54</f>
        <v>139556.10999999999</v>
      </c>
      <c r="G54" s="38">
        <f>'NWN - Commercial'!E54</f>
        <v>884212.26</v>
      </c>
    </row>
    <row r="55" spans="1:7" x14ac:dyDescent="0.25">
      <c r="A55" s="6">
        <v>44075</v>
      </c>
      <c r="B55" s="28">
        <f>'IPCO - Commercial'!E55</f>
        <v>11863.400000000001</v>
      </c>
      <c r="C55" s="28">
        <f>'PGE - Commercial'!E55</f>
        <v>4776788.79</v>
      </c>
      <c r="D55" s="28">
        <f>'PAC - Commercial'!E55</f>
        <v>5866053.1099999994</v>
      </c>
      <c r="E55" s="28">
        <f>'Avista - Commercial'!E55</f>
        <v>268282.23</v>
      </c>
      <c r="F55" s="28">
        <f>'CNG - Commercial'!$E55</f>
        <v>117208.34999999998</v>
      </c>
      <c r="G55" s="28">
        <f>'NWN - Commercial'!E55</f>
        <v>801501.35000000021</v>
      </c>
    </row>
    <row r="56" spans="1:7" x14ac:dyDescent="0.25">
      <c r="A56" s="7">
        <v>44105</v>
      </c>
      <c r="B56" s="38">
        <f>'IPCO - Commercial'!E56</f>
        <v>15608.49</v>
      </c>
      <c r="C56" s="38">
        <f>'PGE - Commercial'!E56</f>
        <v>4803230.32</v>
      </c>
      <c r="D56" s="38">
        <f>'PAC - Commercial'!E56</f>
        <v>6250215.9399999995</v>
      </c>
      <c r="E56" s="38">
        <f>'Avista - Commercial'!E56</f>
        <v>262685.21000000002</v>
      </c>
      <c r="F56" s="38">
        <f>'CNG - Commercial'!$E56</f>
        <v>118584.76999999999</v>
      </c>
      <c r="G56" s="38">
        <f>'NWN - Commercial'!E56</f>
        <v>826093</v>
      </c>
    </row>
    <row r="57" spans="1:7" x14ac:dyDescent="0.25">
      <c r="A57" s="6">
        <v>44136</v>
      </c>
      <c r="B57" s="28">
        <f>'IPCO - Commercial'!E57</f>
        <v>17655.839999999997</v>
      </c>
      <c r="C57" s="28">
        <f>'PGE - Commercial'!E57</f>
        <v>4650793.16</v>
      </c>
      <c r="D57" s="28">
        <f>'PAC - Commercial'!E57</f>
        <v>7049596.5600000005</v>
      </c>
      <c r="E57" s="28">
        <f>'Avista - Commercial'!E57</f>
        <v>305987.46999999997</v>
      </c>
      <c r="F57" s="28">
        <f>'CNG - Commercial'!$E57</f>
        <v>132900.81</v>
      </c>
      <c r="G57" s="28">
        <f>'NWN - Commercial'!E57</f>
        <v>926200</v>
      </c>
    </row>
    <row r="58" spans="1:7" x14ac:dyDescent="0.25">
      <c r="A58" s="7">
        <v>44166</v>
      </c>
      <c r="B58" s="38">
        <f>'IPCO - Commercial'!E58</f>
        <v>17028.61</v>
      </c>
      <c r="C58" s="38">
        <f>'PGE - Commercial'!E58</f>
        <v>4008137</v>
      </c>
      <c r="D58" s="38">
        <f>'PAC - Commercial'!E58</f>
        <v>7049596.5600000005</v>
      </c>
      <c r="E58" s="38">
        <f>'Avista - Commercial'!E58</f>
        <v>306280.99999999994</v>
      </c>
      <c r="F58" s="38">
        <f>'CNG - Commercial'!$E58</f>
        <v>131580.68</v>
      </c>
      <c r="G58" s="38">
        <f>'NWN - Commercial'!E58</f>
        <v>1436232</v>
      </c>
    </row>
    <row r="59" spans="1:7" x14ac:dyDescent="0.25">
      <c r="A59" s="6">
        <v>44197</v>
      </c>
      <c r="B59" s="28">
        <f>'IPCO - Commercial'!E59</f>
        <v>15373</v>
      </c>
      <c r="C59" s="28">
        <f>'PGE - Commercial'!E59</f>
        <v>3286559</v>
      </c>
      <c r="D59" s="28">
        <f>'PAC - Commercial'!E59</f>
        <v>2602437.0299999998</v>
      </c>
      <c r="E59" s="28">
        <f>'Avista - Commercial'!E59</f>
        <v>481243.07999999996</v>
      </c>
      <c r="F59" s="28">
        <f>'CNG - Commercial'!$E59</f>
        <v>169377</v>
      </c>
      <c r="G59" s="28">
        <f>'NWN - Commercial'!E59</f>
        <v>1670350</v>
      </c>
    </row>
    <row r="60" spans="1:7" x14ac:dyDescent="0.25">
      <c r="A60" s="7">
        <v>44228</v>
      </c>
      <c r="B60" s="38">
        <f>'IPCO - Commercial'!E60</f>
        <v>12822.119999999999</v>
      </c>
      <c r="C60" s="38">
        <f>'PGE - Commercial'!E60</f>
        <v>3706025</v>
      </c>
      <c r="D60" s="38">
        <f>'PAC - Commercial'!E60</f>
        <v>2739693</v>
      </c>
      <c r="E60" s="38">
        <f>'Avista - Commercial'!E60</f>
        <v>523673.55</v>
      </c>
      <c r="F60" s="38">
        <f>'CNG - Commercial'!$E60</f>
        <v>149676.58000000002</v>
      </c>
      <c r="G60" s="38">
        <f>'NWN - Commercial'!E60</f>
        <v>1446378</v>
      </c>
    </row>
    <row r="61" spans="1:7" x14ac:dyDescent="0.25">
      <c r="A61" s="6">
        <v>44256</v>
      </c>
      <c r="B61" s="28">
        <f>'IPCO - Commercial'!E61</f>
        <v>11636.04</v>
      </c>
      <c r="C61" s="28">
        <f>'PGE - Commercial'!E61</f>
        <v>3024223.5400000005</v>
      </c>
      <c r="D61" s="28">
        <f>'PAC - Commercial'!E61</f>
        <v>2712048</v>
      </c>
      <c r="E61" s="28">
        <f>'Avista - Commercial'!E61</f>
        <v>412634.62</v>
      </c>
      <c r="F61" s="28">
        <f>'CNG - Commercial'!$E61</f>
        <v>95134.76999999999</v>
      </c>
      <c r="G61" s="28">
        <f>'NWN - Commercial'!E61</f>
        <v>879426</v>
      </c>
    </row>
    <row r="62" spans="1:7" x14ac:dyDescent="0.25">
      <c r="A62" s="7">
        <v>44287</v>
      </c>
      <c r="B62" s="38">
        <f>'IPCO - Commercial'!E62</f>
        <v>15837.770000000002</v>
      </c>
      <c r="C62" s="38">
        <f>'PGE - Commercial'!E62</f>
        <v>2141434.9900000002</v>
      </c>
      <c r="D62" s="38">
        <f>'PAC - Commercial'!E62</f>
        <v>2819830</v>
      </c>
      <c r="E62" s="38">
        <f>'Avista - Commercial'!E62</f>
        <v>338175.18999999994</v>
      </c>
      <c r="F62" s="38">
        <f>'CNG - Commercial'!$E62</f>
        <v>79791.88</v>
      </c>
      <c r="G62" s="38">
        <f>'NWN - Commercial'!E62</f>
        <v>807314</v>
      </c>
    </row>
    <row r="63" spans="1:7" x14ac:dyDescent="0.25">
      <c r="A63" s="6">
        <v>44317</v>
      </c>
      <c r="B63" s="28">
        <f>'IPCO - Commercial'!E63</f>
        <v>16001.709999999997</v>
      </c>
      <c r="C63" s="28">
        <f>'PGE - Commercial'!E63</f>
        <v>1408010.2000000004</v>
      </c>
      <c r="D63" s="28">
        <f>'PAC - Commercial'!E63</f>
        <v>2538517</v>
      </c>
      <c r="E63" s="28">
        <f>'Avista - Commercial'!E63</f>
        <v>259740.6</v>
      </c>
      <c r="F63" s="28">
        <f>'CNG - Commercial'!$E63</f>
        <v>82750.849999999991</v>
      </c>
      <c r="G63" s="28">
        <f>'NWN - Commercial'!E63</f>
        <v>694259.14000000013</v>
      </c>
    </row>
    <row r="64" spans="1:7" x14ac:dyDescent="0.25">
      <c r="A64" s="7">
        <v>44348</v>
      </c>
      <c r="B64" s="38">
        <f>'IPCO - Commercial'!E64</f>
        <v>11006.43</v>
      </c>
      <c r="C64" s="38">
        <f>'PGE - Commercial'!E64</f>
        <v>1805096.8099999996</v>
      </c>
      <c r="D64" s="38">
        <f>'PAC - Commercial'!E64</f>
        <v>2269014</v>
      </c>
      <c r="E64" s="38">
        <f>'Avista - Commercial'!E64</f>
        <v>200083.76</v>
      </c>
      <c r="F64" s="38">
        <f>'CNG - Commercial'!$E64</f>
        <v>58618.45</v>
      </c>
      <c r="G64" s="38">
        <f>'NWN - Commercial'!E64</f>
        <v>432330.15000000014</v>
      </c>
    </row>
    <row r="65" spans="1:7" x14ac:dyDescent="0.25">
      <c r="A65" s="6">
        <v>44378</v>
      </c>
      <c r="B65" s="28">
        <f>'IPCO - Commercial'!E65</f>
        <v>11929.86</v>
      </c>
      <c r="C65" s="28">
        <f>'PGE - Commercial'!E65</f>
        <v>1984740.5199999996</v>
      </c>
      <c r="D65" s="28">
        <f>'PAC - Commercial'!E65</f>
        <v>2239092</v>
      </c>
      <c r="E65" s="28">
        <f>'Avista - Commercial'!E65</f>
        <v>170990.11</v>
      </c>
      <c r="F65" s="28">
        <f>'CNG - Commercial'!$E65</f>
        <v>48034.179999999993</v>
      </c>
      <c r="G65" s="28">
        <f>'NWN - Commercial'!E65</f>
        <v>380726</v>
      </c>
    </row>
    <row r="66" spans="1:7" x14ac:dyDescent="0.25">
      <c r="A66" s="7">
        <v>44409</v>
      </c>
      <c r="B66" s="38">
        <f>'IPCO - Commercial'!E66</f>
        <v>10617.24</v>
      </c>
      <c r="C66" s="38">
        <f>'PGE - Commercial'!E66</f>
        <v>1962498.12</v>
      </c>
      <c r="D66" s="38">
        <f>'PAC - Commercial'!E66</f>
        <v>2269014</v>
      </c>
      <c r="E66" s="38">
        <f>'Avista - Commercial'!E66</f>
        <v>141529.41</v>
      </c>
      <c r="F66" s="38">
        <f>'CNG - Commercial'!$E66</f>
        <v>47967.680000000022</v>
      </c>
      <c r="G66" s="38">
        <f>'NWN - Commercial'!E66</f>
        <v>295904.35000000009</v>
      </c>
    </row>
    <row r="67" spans="1:7" x14ac:dyDescent="0.25">
      <c r="A67" s="6">
        <v>44440</v>
      </c>
      <c r="B67" s="28">
        <f>'IPCO - Commercial'!E67</f>
        <v>8332.2900000000045</v>
      </c>
      <c r="C67" s="28">
        <f>'PGE - Commercial'!E67</f>
        <v>2180297.8699999996</v>
      </c>
      <c r="D67" s="28">
        <f>'PAC - Commercial'!E67</f>
        <v>2104131</v>
      </c>
      <c r="E67" s="28">
        <f>'Avista - Commercial'!E67</f>
        <v>118349.60999999999</v>
      </c>
      <c r="F67" s="28">
        <f>'CNG - Commercial'!$E67</f>
        <v>45890.090000000018</v>
      </c>
      <c r="G67" s="28">
        <f>'NWN - Commercial'!E67</f>
        <v>269741</v>
      </c>
    </row>
    <row r="68" spans="1:7" x14ac:dyDescent="0.25">
      <c r="A68" s="7">
        <v>44470</v>
      </c>
      <c r="B68" s="38">
        <f>'IPCO - Commercial'!E68</f>
        <v>4915.58</v>
      </c>
      <c r="C68" s="38">
        <f>'PGE - Commercial'!E68</f>
        <v>1896650.29</v>
      </c>
      <c r="D68" s="38">
        <f>'PAC - Commercial'!E68</f>
        <v>2038756</v>
      </c>
      <c r="E68" s="38">
        <f>'Avista - Commercial'!E68</f>
        <v>115499.84000000001</v>
      </c>
      <c r="F68" s="38">
        <f>'CNG - Commercial'!$E68</f>
        <v>56001.380000000005</v>
      </c>
      <c r="G68" s="38">
        <f>'NWN - Commercial'!E68</f>
        <v>321465.06000000006</v>
      </c>
    </row>
    <row r="69" spans="1:7" x14ac:dyDescent="0.25">
      <c r="A69" s="6">
        <v>44501</v>
      </c>
      <c r="B69" s="28">
        <f>'IPCO - Commercial'!E69</f>
        <v>6020.47</v>
      </c>
      <c r="C69" s="28">
        <f>'PGE - Commercial'!E69</f>
        <v>2905099.9500000007</v>
      </c>
      <c r="D69" s="28">
        <f>'PAC - Commercial'!E69</f>
        <v>1952239</v>
      </c>
      <c r="E69" s="28">
        <f>'Avista - Commercial'!E69</f>
        <v>118450.70999999999</v>
      </c>
      <c r="F69" s="28">
        <f>'CNG - Commercial'!$E69</f>
        <v>73731.460000000021</v>
      </c>
      <c r="G69" s="28">
        <f>'NWN - Commercial'!E69</f>
        <v>362564.74999999994</v>
      </c>
    </row>
    <row r="70" spans="1:7" x14ac:dyDescent="0.25">
      <c r="A70" s="7">
        <v>44531</v>
      </c>
      <c r="B70" s="38">
        <f>'IPCO - Commercial'!E70</f>
        <v>11170.11</v>
      </c>
      <c r="C70" s="38">
        <f>'PGE - Commercial'!E70</f>
        <v>2212898.17</v>
      </c>
      <c r="D70" s="38">
        <f>'PAC - Commercial'!E70</f>
        <v>1964810</v>
      </c>
      <c r="E70" s="38">
        <f>'Avista - Commercial'!E70</f>
        <v>176821.54</v>
      </c>
      <c r="F70" s="38">
        <f>'CNG - Commercial'!$E70</f>
        <v>78154.819999999978</v>
      </c>
      <c r="G70" s="38">
        <f>'NWN - Commercial'!E70</f>
        <v>602561.59</v>
      </c>
    </row>
    <row r="71" spans="1:7" x14ac:dyDescent="0.25">
      <c r="A71" s="6">
        <v>44562</v>
      </c>
      <c r="B71" s="28">
        <f>'IPCO - Commercial'!E71</f>
        <v>10705.079999999998</v>
      </c>
      <c r="C71" s="28">
        <f>'PGE - Commercial'!E71</f>
        <v>2744526.3399999989</v>
      </c>
      <c r="D71" s="28">
        <f>'PAC - Commercial'!E71</f>
        <v>1912909</v>
      </c>
      <c r="E71" s="28">
        <f>'Avista - Commercial'!E71</f>
        <v>248297.52000000002</v>
      </c>
      <c r="F71" s="28">
        <f>'CNG - Commercial'!$E71</f>
        <v>145222.60000000009</v>
      </c>
      <c r="G71" s="28">
        <f>'NWN - Commercial'!E71</f>
        <v>968614.45000000007</v>
      </c>
    </row>
    <row r="72" spans="1:7" x14ac:dyDescent="0.25">
      <c r="A72" s="7">
        <v>44593</v>
      </c>
      <c r="B72" s="38">
        <f>'IPCO - Commercial'!E72</f>
        <v>11870.65</v>
      </c>
      <c r="C72" s="38">
        <f>'PGE - Commercial'!E72</f>
        <v>2346081.1299999994</v>
      </c>
      <c r="D72" s="38">
        <f>'PAC - Commercial'!E72</f>
        <v>1952533</v>
      </c>
      <c r="E72" s="38">
        <f>'Avista - Commercial'!E72</f>
        <v>331028.37</v>
      </c>
      <c r="F72" s="38">
        <f>'CNG - Commercial'!$E72</f>
        <v>210300.18000000002</v>
      </c>
      <c r="G72" s="38">
        <f>'NWN - Commercial'!E72</f>
        <v>1166018.5400000003</v>
      </c>
    </row>
    <row r="73" spans="1:7" x14ac:dyDescent="0.25">
      <c r="A73" s="6">
        <v>44621</v>
      </c>
      <c r="B73" s="28">
        <f>'IPCO - Commercial'!E73</f>
        <v>14094.009999999998</v>
      </c>
      <c r="C73" s="28">
        <f>'PGE - Commercial'!E73</f>
        <v>1968583</v>
      </c>
      <c r="D73" s="28">
        <f>'PAC - Commercial'!E73</f>
        <v>2107327</v>
      </c>
      <c r="E73" s="28">
        <f>'Avista - Commercial'!E73</f>
        <v>282020</v>
      </c>
      <c r="F73" s="28">
        <f>'CNG - Commercial'!$E73</f>
        <v>174195.39000000004</v>
      </c>
      <c r="G73" s="28">
        <f>'NWN - Commercial'!E73</f>
        <v>783046.91000000038</v>
      </c>
    </row>
    <row r="74" spans="1:7" x14ac:dyDescent="0.25">
      <c r="A74" s="7">
        <v>44652</v>
      </c>
      <c r="B74" s="38">
        <f>'IPCO - Commercial'!E74</f>
        <v>10843.02</v>
      </c>
      <c r="C74" s="38">
        <f>'PGE - Commercial'!E74</f>
        <v>1978436.0199999998</v>
      </c>
      <c r="D74" s="38">
        <f>'PAC - Commercial'!E74</f>
        <v>2188257</v>
      </c>
      <c r="E74" s="38">
        <f>'Avista - Commercial'!E74</f>
        <v>299118.62</v>
      </c>
      <c r="F74" s="38">
        <f>'CNG - Commercial'!$E74</f>
        <v>202360.81999999995</v>
      </c>
      <c r="G74" s="38">
        <f>'NWN - Commercial'!E74</f>
        <v>718261.76000000024</v>
      </c>
    </row>
    <row r="75" spans="1:7" x14ac:dyDescent="0.25">
      <c r="A75" s="6">
        <v>44682</v>
      </c>
      <c r="B75" s="28">
        <f>'IPCO - Commercial'!E75</f>
        <v>13321.65</v>
      </c>
      <c r="C75" s="28">
        <f>'PGE - Commercial'!E75</f>
        <v>2104310.04</v>
      </c>
      <c r="D75" s="28">
        <f>'PAC - Commercial'!E75</f>
        <v>2081006</v>
      </c>
      <c r="E75" s="28">
        <f>'Avista - Commercial'!E75</f>
        <v>288966.63</v>
      </c>
      <c r="F75" s="28">
        <f>'CNG - Commercial'!$E75</f>
        <v>198015.88999999996</v>
      </c>
      <c r="G75" s="28">
        <f>'NWN - Commercial'!E75</f>
        <v>612638</v>
      </c>
    </row>
    <row r="76" spans="1:7" x14ac:dyDescent="0.25">
      <c r="A76" s="7">
        <v>44713</v>
      </c>
      <c r="B76" s="38">
        <f>'IPCO - Commercial'!E76</f>
        <v>9744.2099999999991</v>
      </c>
      <c r="C76" s="38">
        <f>'PGE - Commercial'!E76</f>
        <v>3046074.3100000005</v>
      </c>
      <c r="D76" s="38">
        <f>'PAC - Commercial'!E76</f>
        <v>1982777</v>
      </c>
      <c r="E76" s="38">
        <f>'Avista - Commercial'!E76</f>
        <v>243539.05</v>
      </c>
      <c r="F76" s="38">
        <f>'CNG - Commercial'!$E76</f>
        <v>170658.09999999992</v>
      </c>
      <c r="G76" s="38">
        <f>'NWN - Commercial'!E76</f>
        <v>491133.00000000017</v>
      </c>
    </row>
    <row r="77" spans="1:7" x14ac:dyDescent="0.25">
      <c r="A77" s="6">
        <v>44743</v>
      </c>
      <c r="B77" s="28">
        <f>'IPCO - Commercial'!E77</f>
        <v>11470.11</v>
      </c>
      <c r="C77" s="28">
        <f>'PGE - Commercial'!E77</f>
        <v>2433869.1800000011</v>
      </c>
      <c r="D77" s="28">
        <f>'PAC - Commercial'!E77</f>
        <v>2041566</v>
      </c>
      <c r="E77" s="28">
        <f>'Avista - Commercial'!E77</f>
        <v>243285.09</v>
      </c>
      <c r="F77" s="28">
        <f>'CNG - Commercial'!$E77</f>
        <v>159023.51000000004</v>
      </c>
      <c r="G77" s="28">
        <f>'NWN - Commercial'!E77</f>
        <v>471585.76999999979</v>
      </c>
    </row>
    <row r="78" spans="1:7" x14ac:dyDescent="0.25">
      <c r="A78" s="7">
        <v>44774</v>
      </c>
      <c r="B78" s="38">
        <f>'IPCO - Commercial'!E78</f>
        <v>10433.530000000001</v>
      </c>
      <c r="C78" s="38">
        <f>'PGE - Commercial'!E78</f>
        <v>2210686.8899999997</v>
      </c>
      <c r="D78" s="38">
        <f>'PAC - Commercial'!E78</f>
        <v>1904597</v>
      </c>
      <c r="E78" s="38">
        <f>'Avista - Commercial'!E78</f>
        <v>189446.34000000003</v>
      </c>
      <c r="F78" s="38">
        <f>'CNG - Commercial'!$E78</f>
        <v>125078.88000000006</v>
      </c>
      <c r="G78" s="38">
        <f>'NWN - Commercial'!E78</f>
        <v>382055.05999999994</v>
      </c>
    </row>
    <row r="79" spans="1:7" x14ac:dyDescent="0.25">
      <c r="A79" s="39">
        <v>44805</v>
      </c>
      <c r="B79" s="40">
        <f>'IPCO - Commercial'!E79</f>
        <v>12376.489999999998</v>
      </c>
      <c r="C79" s="40">
        <f>'PGE - Commercial'!E79</f>
        <v>2120573.12</v>
      </c>
      <c r="D79" s="40">
        <f>'PAC - Commercial'!E79</f>
        <v>2041566</v>
      </c>
      <c r="E79" s="40">
        <f>'Avista - Commercial'!E79</f>
        <v>139498.47999999998</v>
      </c>
      <c r="F79" s="40">
        <f>'CNG - Commercial'!$E79</f>
        <v>104578.02000000002</v>
      </c>
      <c r="G79" s="40">
        <f>'NWN - Commercial'!E79</f>
        <v>389644.15</v>
      </c>
    </row>
    <row r="80" spans="1:7" x14ac:dyDescent="0.25">
      <c r="A80" s="7">
        <v>44835</v>
      </c>
      <c r="B80" s="38">
        <f>'IPCO - Commercial'!E80</f>
        <v>13183.66</v>
      </c>
      <c r="C80" s="38">
        <f>'PGE - Commercial'!E80</f>
        <v>2508718.6299999994</v>
      </c>
      <c r="D80" s="38">
        <f>'PAC - Commercial'!E80</f>
        <v>2130806</v>
      </c>
      <c r="E80" s="38">
        <f>'Avista - Commercial'!E80</f>
        <v>142911.07999999999</v>
      </c>
      <c r="F80" s="38">
        <f>'CNG - Commercial'!$E80</f>
        <v>88679.499999999898</v>
      </c>
      <c r="G80" s="38">
        <f>'NWN - Commercial'!E80</f>
        <v>397260.41</v>
      </c>
    </row>
    <row r="81" spans="1:7" x14ac:dyDescent="0.25">
      <c r="A81" s="42">
        <v>44866</v>
      </c>
      <c r="B81" s="73">
        <f>'IPCO - Commercial'!E81</f>
        <v>12003.06</v>
      </c>
      <c r="C81" s="73">
        <f>'PGE - Commercial'!E81</f>
        <v>2766908.8000000007</v>
      </c>
      <c r="D81" s="73">
        <f>'PAC - Commercial'!E81</f>
        <v>2154880</v>
      </c>
      <c r="E81" s="73">
        <f>'Avista - Commercial'!E81</f>
        <v>143030.39999999999</v>
      </c>
      <c r="F81" s="73">
        <f>'CNG - Commercial'!$E81</f>
        <v>46358.900000000016</v>
      </c>
      <c r="G81" s="73">
        <f>'NWN - Commercial'!E81</f>
        <v>456758.56000000017</v>
      </c>
    </row>
    <row r="82" spans="1:7" x14ac:dyDescent="0.25">
      <c r="A82" s="88">
        <v>44896</v>
      </c>
      <c r="B82" s="89">
        <f>'IPCO - Commercial'!E82</f>
        <v>9593.27</v>
      </c>
      <c r="C82" s="89">
        <f>'PGE - Commercial'!E82</f>
        <v>2653055.0100000002</v>
      </c>
      <c r="D82" s="89">
        <f>'PAC - Commercial'!E82</f>
        <v>2197853</v>
      </c>
      <c r="E82" s="89">
        <f>'Avista - Commercial'!E82</f>
        <v>243241.58000000005</v>
      </c>
      <c r="F82" s="89">
        <f>'CNG - Commercial'!$E82</f>
        <v>111737.3</v>
      </c>
      <c r="G82" s="89">
        <f>'NWN - Commercial'!E82</f>
        <v>950905.50999999989</v>
      </c>
    </row>
    <row r="83" spans="1:7" x14ac:dyDescent="0.25">
      <c r="A83" s="90">
        <v>44927</v>
      </c>
      <c r="B83" s="91">
        <f>'IPCO - Commercial'!E83</f>
        <v>10457.560000000001</v>
      </c>
      <c r="C83" s="91">
        <f>'PGE - Commercial'!E83</f>
        <v>2999803.98</v>
      </c>
      <c r="D83" s="91">
        <f>'PAC - Commercial'!E83</f>
        <v>2226604</v>
      </c>
      <c r="E83" s="91">
        <f>'Avista - Commercial'!E83</f>
        <v>415164.55999999994</v>
      </c>
      <c r="F83" s="91">
        <f>'CNG - Commercial'!$E83</f>
        <v>247458.23999999996</v>
      </c>
      <c r="G83" s="91">
        <f>'NWN - Commercial'!E83</f>
        <v>1212770.5800000005</v>
      </c>
    </row>
    <row r="84" spans="1:7" x14ac:dyDescent="0.25">
      <c r="A84" s="92">
        <v>44958</v>
      </c>
      <c r="B84" s="68">
        <f>'IPCO - Commercial'!E84</f>
        <v>10712.119999999999</v>
      </c>
      <c r="C84" s="68">
        <f>'PGE - Commercial'!E84</f>
        <v>3153230.4400000009</v>
      </c>
      <c r="D84" s="68">
        <f>'PAC - Commercial'!E84</f>
        <v>2181281</v>
      </c>
      <c r="E84" s="68">
        <f>'Avista - Commercial'!E84</f>
        <v>315932.53000000003</v>
      </c>
      <c r="F84" s="68">
        <f>'CNG - Commercial'!$E84</f>
        <v>307798.10999999993</v>
      </c>
      <c r="G84" s="68">
        <f>'NWN - Commercial'!E84</f>
        <v>1766410.92</v>
      </c>
    </row>
    <row r="86" spans="1:7" x14ac:dyDescent="0.25">
      <c r="A86" s="83" t="s">
        <v>12</v>
      </c>
      <c r="B86" s="84"/>
      <c r="C86" s="84"/>
      <c r="D86" s="84"/>
      <c r="E86" s="84"/>
      <c r="F86" s="84"/>
      <c r="G86" s="85"/>
    </row>
    <row r="87" spans="1:7" x14ac:dyDescent="0.25">
      <c r="A87" s="5" t="s">
        <v>0</v>
      </c>
      <c r="B87" s="4" t="s">
        <v>24</v>
      </c>
      <c r="C87" s="2" t="s">
        <v>25</v>
      </c>
      <c r="D87" s="3" t="s">
        <v>26</v>
      </c>
      <c r="E87" s="3" t="s">
        <v>27</v>
      </c>
      <c r="F87" s="3" t="s">
        <v>28</v>
      </c>
      <c r="G87" s="32" t="s">
        <v>29</v>
      </c>
    </row>
    <row r="88" spans="1:7" x14ac:dyDescent="0.25">
      <c r="A88" s="6">
        <v>43831</v>
      </c>
      <c r="B88" s="28">
        <f>'IPCO - Commercial'!B88</f>
        <v>75.733628318584053</v>
      </c>
      <c r="C88" s="28">
        <f>'PGE - Commercial'!B88</f>
        <v>301.52318518518518</v>
      </c>
      <c r="D88" s="28">
        <f>'PAC - Commercial'!B88</f>
        <v>463.40016443987668</v>
      </c>
      <c r="E88" s="28">
        <f>'Avista - Commercial'!B88</f>
        <v>198.64687156970362</v>
      </c>
      <c r="F88" s="28">
        <f>'CNG - Commercial'!$B88</f>
        <v>147.06163591635919</v>
      </c>
      <c r="G88" s="28">
        <f>'NWN - Commercial'!B88</f>
        <v>186.20525964745116</v>
      </c>
    </row>
    <row r="89" spans="1:7" x14ac:dyDescent="0.25">
      <c r="A89" s="7">
        <v>43862</v>
      </c>
      <c r="B89" s="38">
        <f>'IPCO - Commercial'!B89</f>
        <v>75.652413793103449</v>
      </c>
      <c r="C89" s="38">
        <f>'PGE - Commercial'!B89</f>
        <v>290.81535260793123</v>
      </c>
      <c r="D89" s="38">
        <f>'PAC - Commercial'!B89</f>
        <v>521.69249663344999</v>
      </c>
      <c r="E89" s="38">
        <f>'Avista - Commercial'!B89</f>
        <v>279.46861163227015</v>
      </c>
      <c r="F89" s="38">
        <f>'CNG - Commercial'!$B89</f>
        <v>211.5303695652174</v>
      </c>
      <c r="G89" s="38">
        <f>'NWN - Commercial'!B89</f>
        <v>239.86376373626379</v>
      </c>
    </row>
    <row r="90" spans="1:7" x14ac:dyDescent="0.25">
      <c r="A90" s="6">
        <v>43891</v>
      </c>
      <c r="B90" s="28">
        <f>'IPCO - Commercial'!B90</f>
        <v>120.08220930232558</v>
      </c>
      <c r="C90" s="28">
        <f>'PGE - Commercial'!B90</f>
        <v>361.75498459431702</v>
      </c>
      <c r="D90" s="28">
        <f>'PAC - Commercial'!B90</f>
        <v>514.51977272727277</v>
      </c>
      <c r="E90" s="28">
        <f>'Avista - Commercial'!B90</f>
        <v>283.00491525423729</v>
      </c>
      <c r="F90" s="28">
        <f>'CNG - Commercial'!$B90</f>
        <v>220.73871134020621</v>
      </c>
      <c r="G90" s="28">
        <f>'NWN - Commercial'!B90</f>
        <v>244.52520741989889</v>
      </c>
    </row>
    <row r="91" spans="1:7" x14ac:dyDescent="0.25">
      <c r="A91" s="7">
        <v>43922</v>
      </c>
      <c r="B91" s="38">
        <f>'IPCO - Commercial'!B91</f>
        <v>128.18763779527558</v>
      </c>
      <c r="C91" s="38">
        <f>'PGE - Commercial'!B91</f>
        <v>471.4139034587609</v>
      </c>
      <c r="D91" s="38">
        <f>'PAC - Commercial'!B91</f>
        <v>649.46879341563783</v>
      </c>
      <c r="E91" s="38">
        <f>'Avista - Commercial'!B91</f>
        <v>346.56501038062282</v>
      </c>
      <c r="F91" s="38">
        <f>'CNG - Commercial'!$B91</f>
        <v>258.0663383637808</v>
      </c>
      <c r="G91" s="38">
        <f>'NWN - Commercial'!B91</f>
        <v>345.72462309542914</v>
      </c>
    </row>
    <row r="92" spans="1:7" x14ac:dyDescent="0.25">
      <c r="A92" s="6">
        <v>43952</v>
      </c>
      <c r="B92" s="28">
        <f>'IPCO - Commercial'!B92</f>
        <v>105.55241666666667</v>
      </c>
      <c r="C92" s="28">
        <f>'PGE - Commercial'!B92</f>
        <v>547.27141667750743</v>
      </c>
      <c r="D92" s="28">
        <f>'PAC - Commercial'!B92</f>
        <v>633.31630732504084</v>
      </c>
      <c r="E92" s="28">
        <f>'Avista - Commercial'!B92</f>
        <v>372.10285213735108</v>
      </c>
      <c r="F92" s="28">
        <f>'CNG - Commercial'!$B92</f>
        <v>227.86152006831765</v>
      </c>
      <c r="G92" s="28">
        <f>'NWN - Commercial'!B92</f>
        <v>333.13301175516818</v>
      </c>
    </row>
    <row r="93" spans="1:7" x14ac:dyDescent="0.25">
      <c r="A93" s="7">
        <v>43983</v>
      </c>
      <c r="B93" s="38">
        <f>'IPCO - Commercial'!B93</f>
        <v>86.153172413793101</v>
      </c>
      <c r="C93" s="38">
        <f>'PGE - Commercial'!B93</f>
        <v>563.5496351550961</v>
      </c>
      <c r="D93" s="38">
        <f>'PAC - Commercial'!B93</f>
        <v>652.09557931452832</v>
      </c>
      <c r="E93" s="38">
        <f>'Avista - Commercial'!B93</f>
        <v>316.63563237774031</v>
      </c>
      <c r="F93" s="38">
        <f>'CNG - Commercial'!$B93</f>
        <v>165.51305054151624</v>
      </c>
      <c r="G93" s="38">
        <f>'NWN - Commercial'!B93</f>
        <v>312.70681409102599</v>
      </c>
    </row>
    <row r="94" spans="1:7" x14ac:dyDescent="0.25">
      <c r="A94" s="6">
        <v>44013</v>
      </c>
      <c r="B94" s="28">
        <f>'IPCO - Commercial'!B94</f>
        <v>95.088938053097337</v>
      </c>
      <c r="C94" s="28">
        <f>'PGE - Commercial'!B94</f>
        <v>585.43619878924392</v>
      </c>
      <c r="D94" s="28">
        <f>'PAC - Commercial'!B94</f>
        <v>758.92107782426774</v>
      </c>
      <c r="E94" s="28">
        <f>'Avista - Commercial'!B94</f>
        <v>269.13894378194203</v>
      </c>
      <c r="F94" s="28">
        <f>'CNG - Commercial'!$B94</f>
        <v>152.45113718411554</v>
      </c>
      <c r="G94" s="28">
        <f>'NWN - Commercial'!B94</f>
        <v>263.45343456653779</v>
      </c>
    </row>
    <row r="95" spans="1:7" x14ac:dyDescent="0.25">
      <c r="A95" s="7">
        <v>44044</v>
      </c>
      <c r="B95" s="38">
        <f>'IPCO - Commercial'!B95</f>
        <v>100.25946902654867</v>
      </c>
      <c r="C95" s="38">
        <f>'PGE - Commercial'!B95</f>
        <v>578.05768098325234</v>
      </c>
      <c r="D95" s="38">
        <f>'PAC - Commercial'!B95</f>
        <v>824.90500234631622</v>
      </c>
      <c r="E95" s="38">
        <f>'Avista - Commercial'!B95</f>
        <v>232.93749447310242</v>
      </c>
      <c r="F95" s="38">
        <f>'CNG - Commercial'!$B95</f>
        <v>126.63893829401087</v>
      </c>
      <c r="G95" s="38">
        <f>'NWN - Commercial'!B95</f>
        <v>236.1678044871795</v>
      </c>
    </row>
    <row r="96" spans="1:7" x14ac:dyDescent="0.25">
      <c r="A96" s="6">
        <v>44075</v>
      </c>
      <c r="B96" s="28">
        <f>'IPCO - Commercial'!B96</f>
        <v>119.83232323232325</v>
      </c>
      <c r="C96" s="28">
        <f>'PGE - Commercial'!B96</f>
        <v>611.62468501920614</v>
      </c>
      <c r="D96" s="28">
        <f>'PAC - Commercial'!B96</f>
        <v>849.78315370128917</v>
      </c>
      <c r="E96" s="28">
        <f>'Avista - Commercial'!B96</f>
        <v>191.90431330472103</v>
      </c>
      <c r="F96" s="28">
        <f>'CNG - Commercial'!$B96</f>
        <v>117.20834999999998</v>
      </c>
      <c r="G96" s="28">
        <f>'NWN - Commercial'!B96</f>
        <v>219.89063100137179</v>
      </c>
    </row>
    <row r="97" spans="1:7" x14ac:dyDescent="0.25">
      <c r="A97" s="7">
        <v>44105</v>
      </c>
      <c r="B97" s="38">
        <f>'IPCO - Commercial'!B97</f>
        <v>120.99604651162791</v>
      </c>
      <c r="C97" s="38">
        <f>'PGE - Commercial'!B97</f>
        <v>634.6763107822411</v>
      </c>
      <c r="D97" s="38">
        <f>'PAC - Commercial'!B97</f>
        <v>945.28371748336349</v>
      </c>
      <c r="E97" s="38">
        <f>'Avista - Commercial'!B97</f>
        <v>194.4376091783864</v>
      </c>
      <c r="F97" s="38">
        <f>'CNG - Commercial'!$B97</f>
        <v>113.69584851390219</v>
      </c>
      <c r="G97" s="38">
        <f>'NWN - Commercial'!B97</f>
        <v>213.40557995350039</v>
      </c>
    </row>
    <row r="98" spans="1:7" x14ac:dyDescent="0.25">
      <c r="A98" s="6">
        <v>44136</v>
      </c>
      <c r="B98" s="28">
        <f>'IPCO - Commercial'!B98</f>
        <v>116.15684210526314</v>
      </c>
      <c r="C98" s="28">
        <f>'PGE - Commercial'!B98</f>
        <v>541.04154955793399</v>
      </c>
      <c r="D98" s="28">
        <f>'PAC - Commercial'!B98</f>
        <v>978.8387336850875</v>
      </c>
      <c r="E98" s="28">
        <f>'Avista - Commercial'!B98</f>
        <v>229.03253742514968</v>
      </c>
      <c r="F98" s="28">
        <f>'CNG - Commercial'!$B98</f>
        <v>103.18385869565218</v>
      </c>
      <c r="G98" s="28">
        <f>'NWN - Commercial'!B98</f>
        <v>254.17124039517014</v>
      </c>
    </row>
    <row r="99" spans="1:7" x14ac:dyDescent="0.25">
      <c r="A99" s="7">
        <v>44166</v>
      </c>
      <c r="B99" s="38">
        <f>'IPCO - Commercial'!B99</f>
        <v>129.9893893129771</v>
      </c>
      <c r="C99" s="38">
        <f>'PGE - Commercial'!B99</f>
        <v>500.39163545568039</v>
      </c>
      <c r="D99" s="38">
        <f>'PAC - Commercial'!B99</f>
        <v>1332.8789109472491</v>
      </c>
      <c r="E99" s="38">
        <f>'Avista - Commercial'!B99</f>
        <v>258.46497890295353</v>
      </c>
      <c r="F99" s="38">
        <f>'CNG - Commercial'!$B99</f>
        <v>142.55761646803899</v>
      </c>
      <c r="G99" s="38">
        <f>'NWN - Commercial'!B99</f>
        <v>364.52588832487311</v>
      </c>
    </row>
    <row r="100" spans="1:7" x14ac:dyDescent="0.25">
      <c r="A100" s="6">
        <v>44197</v>
      </c>
      <c r="B100" s="28">
        <f>'IPCO - Commercial'!B100</f>
        <v>138.4954954954955</v>
      </c>
      <c r="C100" s="28">
        <f>'PGE - Commercial'!B100</f>
        <v>466.11246631683451</v>
      </c>
      <c r="D100" s="28">
        <f>'PAC - Commercial'!B100</f>
        <v>605.49954164727774</v>
      </c>
      <c r="E100" s="28">
        <f>'Avista - Commercial'!B100</f>
        <v>351.27232116788321</v>
      </c>
      <c r="F100" s="28">
        <f>'CNG - Commercial'!$B100</f>
        <v>255.85649546827796</v>
      </c>
      <c r="G100" s="28">
        <f>'NWN - Commercial'!B100</f>
        <v>459.13963716327652</v>
      </c>
    </row>
    <row r="101" spans="1:7" x14ac:dyDescent="0.25">
      <c r="A101" s="7">
        <v>44228</v>
      </c>
      <c r="B101" s="38">
        <f>'IPCO - Commercial'!B101</f>
        <v>130.83795918367346</v>
      </c>
      <c r="C101" s="38">
        <f>'PGE - Commercial'!B101</f>
        <v>494.13666666666666</v>
      </c>
      <c r="D101" s="38">
        <f>'PAC - Commercial'!B101</f>
        <v>537.30005883506567</v>
      </c>
      <c r="E101" s="38">
        <f>'Avista - Commercial'!B101</f>
        <v>476.06686363636362</v>
      </c>
      <c r="F101" s="38">
        <f>'CNG - Commercial'!$B101</f>
        <v>302.37692929292933</v>
      </c>
      <c r="G101" s="38">
        <f>'NWN - Commercial'!B101</f>
        <v>426.40860849056605</v>
      </c>
    </row>
    <row r="102" spans="1:7" x14ac:dyDescent="0.25">
      <c r="A102" s="6">
        <v>44256</v>
      </c>
      <c r="B102" s="28">
        <f>'IPCO - Commercial'!B102</f>
        <v>129.28933333333333</v>
      </c>
      <c r="C102" s="28">
        <f>'PGE - Commercial'!B102</f>
        <v>424.9295405367431</v>
      </c>
      <c r="D102" s="28">
        <f>'PAC - Commercial'!B102</f>
        <v>562.08248704663208</v>
      </c>
      <c r="E102" s="28">
        <f>'Avista - Commercial'!B102</f>
        <v>471.58242285714283</v>
      </c>
      <c r="F102" s="28">
        <f>'CNG - Commercial'!$B102</f>
        <v>240.84751898734174</v>
      </c>
      <c r="G102" s="28">
        <f>'NWN - Commercial'!B102</f>
        <v>351.48920863309354</v>
      </c>
    </row>
    <row r="103" spans="1:7" x14ac:dyDescent="0.25">
      <c r="A103" s="7">
        <v>44287</v>
      </c>
      <c r="B103" s="38">
        <f>'IPCO - Commercial'!B103</f>
        <v>149.41292452830191</v>
      </c>
      <c r="C103" s="38">
        <f>'PGE - Commercial'!B103</f>
        <v>344.55912952534197</v>
      </c>
      <c r="D103" s="38">
        <f>'PAC - Commercial'!B103</f>
        <v>582.85035138486978</v>
      </c>
      <c r="E103" s="38">
        <f>'Avista - Commercial'!B103</f>
        <v>381.68757336343111</v>
      </c>
      <c r="F103" s="38">
        <f>'CNG - Commercial'!$B103</f>
        <v>243.2679268292683</v>
      </c>
      <c r="G103" s="38">
        <f>'NWN - Commercial'!B103</f>
        <v>306.84682630178639</v>
      </c>
    </row>
    <row r="104" spans="1:7" x14ac:dyDescent="0.25">
      <c r="A104" s="6">
        <v>44317</v>
      </c>
      <c r="B104" s="28">
        <f>'IPCO - Commercial'!B104</f>
        <v>108.11966216216214</v>
      </c>
      <c r="C104" s="28">
        <f>'PGE - Commercial'!B104</f>
        <v>259.6367693158769</v>
      </c>
      <c r="D104" s="28">
        <f>'PAC - Commercial'!B104</f>
        <v>580.49782757832156</v>
      </c>
      <c r="E104" s="28">
        <f>'Avista - Commercial'!B104</f>
        <v>282.02019543973944</v>
      </c>
      <c r="F104" s="28">
        <f>'CNG - Commercial'!$B104</f>
        <v>208.96679292929289</v>
      </c>
      <c r="G104" s="28">
        <f>'NWN - Commercial'!B104</f>
        <v>244.28541168191418</v>
      </c>
    </row>
    <row r="105" spans="1:7" x14ac:dyDescent="0.25">
      <c r="A105" s="7">
        <v>44348</v>
      </c>
      <c r="B105" s="38">
        <f>'IPCO - Commercial'!B105</f>
        <v>114.6503125</v>
      </c>
      <c r="C105" s="38">
        <f>'PGE - Commercial'!B105</f>
        <v>296.3547545559021</v>
      </c>
      <c r="D105" s="38">
        <f>'PAC - Commercial'!B105</f>
        <v>542.69648409471415</v>
      </c>
      <c r="E105" s="38">
        <f>'Avista - Commercial'!B105</f>
        <v>255.20887755102041</v>
      </c>
      <c r="F105" s="38">
        <f>'CNG - Commercial'!$B105</f>
        <v>166.05793201133145</v>
      </c>
      <c r="G105" s="38">
        <f>'NWN - Commercial'!B105</f>
        <v>171.83233306836254</v>
      </c>
    </row>
    <row r="106" spans="1:7" x14ac:dyDescent="0.25">
      <c r="A106" s="6">
        <v>44378</v>
      </c>
      <c r="B106" s="28">
        <f>'IPCO - Commercial'!B106</f>
        <v>93.202031250000005</v>
      </c>
      <c r="C106" s="28">
        <f>'PGE - Commercial'!B106</f>
        <v>347.16468777330761</v>
      </c>
      <c r="D106" s="28">
        <f>'PAC - Commercial'!B106</f>
        <v>481.8360232408005</v>
      </c>
      <c r="E106" s="28">
        <f>'Avista - Commercial'!B106</f>
        <v>207.00981840193703</v>
      </c>
      <c r="F106" s="28">
        <f>'CNG - Commercial'!$B106</f>
        <v>129.12413978494621</v>
      </c>
      <c r="G106" s="28">
        <f>'NWN - Commercial'!B106</f>
        <v>134.53215547703181</v>
      </c>
    </row>
    <row r="107" spans="1:7" x14ac:dyDescent="0.25">
      <c r="A107" s="7">
        <v>44409</v>
      </c>
      <c r="B107" s="38">
        <f>'IPCO - Commercial'!B107</f>
        <v>137.88623376623377</v>
      </c>
      <c r="C107" s="38">
        <f>'PGE - Commercial'!B107</f>
        <v>365.31982874162327</v>
      </c>
      <c r="D107" s="38">
        <f>'PAC - Commercial'!B107</f>
        <v>542.69648409471415</v>
      </c>
      <c r="E107" s="38">
        <f>'Avista - Commercial'!B107</f>
        <v>167.09493506493507</v>
      </c>
      <c r="F107" s="38">
        <f>'CNG - Commercial'!$B107</f>
        <v>123.62804123711346</v>
      </c>
      <c r="G107" s="38">
        <f>'NWN - Commercial'!B107</f>
        <v>113.11328363914377</v>
      </c>
    </row>
    <row r="108" spans="1:7" x14ac:dyDescent="0.25">
      <c r="A108" s="6">
        <v>44440</v>
      </c>
      <c r="B108" s="28">
        <f>'IPCO - Commercial'!B108</f>
        <v>71.830086206896596</v>
      </c>
      <c r="C108" s="28">
        <f>'PGE - Commercial'!B108</f>
        <v>388.29881923419407</v>
      </c>
      <c r="D108" s="28">
        <f>'PAC - Commercial'!B108</f>
        <v>481.49450800915332</v>
      </c>
      <c r="E108" s="28">
        <f>'Avista - Commercial'!B108</f>
        <v>148.68041457286429</v>
      </c>
      <c r="F108" s="28">
        <f>'CNG - Commercial'!$B108</f>
        <v>117.36595907928394</v>
      </c>
      <c r="G108" s="28">
        <f>'NWN - Commercial'!B108</f>
        <v>91.998976807639835</v>
      </c>
    </row>
    <row r="109" spans="1:7" x14ac:dyDescent="0.25">
      <c r="A109" s="7">
        <v>44470</v>
      </c>
      <c r="B109" s="38">
        <f>'IPCO - Commercial'!B109</f>
        <v>55.858863636363637</v>
      </c>
      <c r="C109" s="38">
        <f>'PGE - Commercial'!B109</f>
        <v>341.43119531953198</v>
      </c>
      <c r="D109" s="38">
        <f>'PAC - Commercial'!B109</f>
        <v>472.70020867145837</v>
      </c>
      <c r="E109" s="38">
        <f>'Avista - Commercial'!B109</f>
        <v>130.06738738738741</v>
      </c>
      <c r="F109" s="38">
        <f>'CNG - Commercial'!$B109</f>
        <v>129.63282407407408</v>
      </c>
      <c r="G109" s="38">
        <f>'NWN - Commercial'!B109</f>
        <v>104.78000651890484</v>
      </c>
    </row>
    <row r="110" spans="1:7" x14ac:dyDescent="0.25">
      <c r="A110" s="6">
        <v>44501</v>
      </c>
      <c r="B110" s="28">
        <f>'IPCO - Commercial'!B110</f>
        <v>53.754196428571433</v>
      </c>
      <c r="C110" s="28">
        <f>'PGE - Commercial'!B110</f>
        <v>398.12250925037694</v>
      </c>
      <c r="D110" s="28">
        <f>'PAC - Commercial'!B110</f>
        <v>427.65366922234392</v>
      </c>
      <c r="E110" s="28">
        <f>'Avista - Commercial'!B110</f>
        <v>133.99401583710406</v>
      </c>
      <c r="F110" s="28">
        <f>'CNG - Commercial'!$B110</f>
        <v>167.57150000000004</v>
      </c>
      <c r="G110" s="28">
        <f>'NWN - Commercial'!B110</f>
        <v>125.36817081604424</v>
      </c>
    </row>
    <row r="111" spans="1:7" x14ac:dyDescent="0.25">
      <c r="A111" s="7">
        <v>44531</v>
      </c>
      <c r="B111" s="38">
        <f>'IPCO - Commercial'!B111</f>
        <v>80.942826086956529</v>
      </c>
      <c r="C111" s="38">
        <f>'PGE - Commercial'!B111</f>
        <v>346.41486693800874</v>
      </c>
      <c r="D111" s="38">
        <f>'PAC - Commercial'!B111</f>
        <v>426.02124891587164</v>
      </c>
      <c r="E111" s="38">
        <f>'Avista - Commercial'!B111</f>
        <v>208.76214876033058</v>
      </c>
      <c r="F111" s="38">
        <f>'CNG - Commercial'!$B111</f>
        <v>195.38704999999993</v>
      </c>
      <c r="G111" s="38">
        <f>'NWN - Commercial'!B111</f>
        <v>197.43171363040628</v>
      </c>
    </row>
    <row r="112" spans="1:7" x14ac:dyDescent="0.25">
      <c r="A112" s="6">
        <v>44562</v>
      </c>
      <c r="B112" s="28">
        <f>'IPCO - Commercial'!B112</f>
        <v>84.291968503936999</v>
      </c>
      <c r="C112" s="28">
        <f>'PGE - Commercial'!B112</f>
        <v>403.48814172302247</v>
      </c>
      <c r="D112" s="28">
        <f>'PAC - Commercial'!B112</f>
        <v>464.74951409135082</v>
      </c>
      <c r="E112" s="28">
        <f>'Avista - Commercial'!B112</f>
        <v>297.00660287081342</v>
      </c>
      <c r="F112" s="28">
        <f>'CNG - Commercial'!$B112</f>
        <v>275.04280303030322</v>
      </c>
      <c r="G112" s="28">
        <f>'NWN - Commercial'!B112</f>
        <v>298.67852297255632</v>
      </c>
    </row>
    <row r="113" spans="1:7" x14ac:dyDescent="0.25">
      <c r="A113" s="7">
        <v>44593</v>
      </c>
      <c r="B113" s="38">
        <f>'IPCO - Commercial'!B113</f>
        <v>101.458547008547</v>
      </c>
      <c r="C113" s="38">
        <f>'PGE - Commercial'!B113</f>
        <v>399.60502980752841</v>
      </c>
      <c r="D113" s="38">
        <f>'PAC - Commercial'!B113</f>
        <v>476.45998047828209</v>
      </c>
      <c r="E113" s="38">
        <f>'Avista - Commercial'!B113</f>
        <v>369.86410055865923</v>
      </c>
      <c r="F113" s="38">
        <f>'CNG - Commercial'!$B113</f>
        <v>332.2277725118484</v>
      </c>
      <c r="G113" s="38">
        <f>'NWN - Commercial'!B113</f>
        <v>349.84054605460557</v>
      </c>
    </row>
    <row r="114" spans="1:7" x14ac:dyDescent="0.25">
      <c r="A114" s="6">
        <v>44621</v>
      </c>
      <c r="B114" s="28">
        <f>'IPCO - Commercial'!B114</f>
        <v>117.45008333333332</v>
      </c>
      <c r="C114" s="28">
        <f>'PGE - Commercial'!B114</f>
        <v>355.85375994215474</v>
      </c>
      <c r="D114" s="28">
        <f>'PAC - Commercial'!B114</f>
        <v>490.98951537744642</v>
      </c>
      <c r="E114" s="28">
        <f>'Avista - Commercial'!B114</f>
        <v>346.88806888068882</v>
      </c>
      <c r="F114" s="28">
        <f>'CNG - Commercial'!$B114</f>
        <v>361.40122406639011</v>
      </c>
      <c r="G114" s="28">
        <f>'NWN - Commercial'!B114</f>
        <v>272.17480361487674</v>
      </c>
    </row>
    <row r="115" spans="1:7" x14ac:dyDescent="0.25">
      <c r="A115" s="7">
        <v>44652</v>
      </c>
      <c r="B115" s="38">
        <f>'IPCO - Commercial'!B115</f>
        <v>107.35663366336634</v>
      </c>
      <c r="C115" s="38">
        <f>'PGE - Commercial'!B115</f>
        <v>367.67069689648758</v>
      </c>
      <c r="D115" s="38">
        <f>'PAC - Commercial'!B115</f>
        <v>472.3196632851284</v>
      </c>
      <c r="E115" s="38">
        <f>'Avista - Commercial'!B115</f>
        <v>352.73422169811317</v>
      </c>
      <c r="F115" s="38">
        <f>'CNG - Commercial'!$B115</f>
        <v>376.13535315985121</v>
      </c>
      <c r="G115" s="38">
        <f>'NWN - Commercial'!B115</f>
        <v>268.91117933358299</v>
      </c>
    </row>
    <row r="116" spans="1:7" x14ac:dyDescent="0.25">
      <c r="A116" s="6">
        <v>44682</v>
      </c>
      <c r="B116" s="28">
        <f>'IPCO - Commercial'!B116</f>
        <v>120.01486486486486</v>
      </c>
      <c r="C116" s="28">
        <f>'PGE - Commercial'!B116</f>
        <v>374.36577833125779</v>
      </c>
      <c r="D116" s="28">
        <f>'PAC - Commercial'!B116</f>
        <v>470.2838418079096</v>
      </c>
      <c r="E116" s="28">
        <f>'Avista - Commercial'!B116</f>
        <v>344.82891408114557</v>
      </c>
      <c r="F116" s="28">
        <f>'CNG - Commercial'!$B116</f>
        <v>333.36008417508413</v>
      </c>
      <c r="G116" s="28">
        <f>'NWN - Commercial'!B116</f>
        <v>226.56730769230768</v>
      </c>
    </row>
    <row r="117" spans="1:7" x14ac:dyDescent="0.25">
      <c r="A117" s="7">
        <v>44713</v>
      </c>
      <c r="B117" s="38">
        <f>'IPCO - Commercial'!B117</f>
        <v>94.603980582524258</v>
      </c>
      <c r="C117" s="38">
        <f>'PGE - Commercial'!B117</f>
        <v>385.4814363452291</v>
      </c>
      <c r="D117" s="38">
        <f>'PAC - Commercial'!B117</f>
        <v>483.01510353227769</v>
      </c>
      <c r="E117" s="38">
        <f>'Avista - Commercial'!B117</f>
        <v>294.12928743961351</v>
      </c>
      <c r="F117" s="38">
        <f>'CNG - Commercial'!$B117</f>
        <v>344.76383838383822</v>
      </c>
      <c r="G117" s="38">
        <f>'NWN - Commercial'!B117</f>
        <v>192.45023510971794</v>
      </c>
    </row>
    <row r="118" spans="1:7" x14ac:dyDescent="0.25">
      <c r="A118" s="6">
        <v>44743</v>
      </c>
      <c r="B118" s="28">
        <f>'IPCO - Commercial'!B118</f>
        <v>94.794297520661161</v>
      </c>
      <c r="C118" s="28">
        <f>'PGE - Commercial'!B118</f>
        <v>361.10818694362035</v>
      </c>
      <c r="D118" s="28">
        <f>'PAC - Commercial'!B118</f>
        <v>439.42445114076622</v>
      </c>
      <c r="E118" s="28">
        <f>'Avista - Commercial'!B118</f>
        <v>259.6425720384205</v>
      </c>
      <c r="F118" s="28">
        <f>'CNG - Commercial'!$B118</f>
        <v>297.2402056074767</v>
      </c>
      <c r="G118" s="28">
        <f>'NWN - Commercial'!B118</f>
        <v>142.51609851919002</v>
      </c>
    </row>
    <row r="119" spans="1:7" x14ac:dyDescent="0.25">
      <c r="A119" s="7">
        <v>44774</v>
      </c>
      <c r="B119" s="38">
        <f>'IPCO - Commercial'!B119</f>
        <v>95.720458715596337</v>
      </c>
      <c r="C119" s="38">
        <f>'PGE - Commercial'!B119</f>
        <v>327.41215787914689</v>
      </c>
      <c r="D119" s="38">
        <f>'PAC - Commercial'!B119</f>
        <v>474.72507477567297</v>
      </c>
      <c r="E119" s="38">
        <f>'Avista - Commercial'!B119</f>
        <v>235.33706832298139</v>
      </c>
      <c r="F119" s="38">
        <f>'CNG - Commercial'!$B119</f>
        <v>252.17516129032271</v>
      </c>
      <c r="G119" s="38">
        <f>'NWN - Commercial'!B119</f>
        <v>124.56963156178674</v>
      </c>
    </row>
    <row r="120" spans="1:7" x14ac:dyDescent="0.25">
      <c r="A120" s="39">
        <v>44805</v>
      </c>
      <c r="B120" s="40">
        <f>'IPCO - Commercial'!B120</f>
        <v>87.776524822695023</v>
      </c>
      <c r="C120" s="40">
        <f>'PGE - Commercial'!B120</f>
        <v>358.7503163593301</v>
      </c>
      <c r="D120" s="40">
        <f>'PAC - Commercial'!B120</f>
        <v>439.42445114076622</v>
      </c>
      <c r="E120" s="40">
        <f>'Avista - Commercial'!B120</f>
        <v>178.61521126760562</v>
      </c>
      <c r="F120" s="40">
        <f>'CNG - Commercial'!$B120</f>
        <v>200.34103448275866</v>
      </c>
      <c r="G120" s="40">
        <f>'NWN - Commercial'!B120</f>
        <v>126.13925218517321</v>
      </c>
    </row>
    <row r="121" spans="1:7" x14ac:dyDescent="0.25">
      <c r="A121" s="7">
        <v>44835</v>
      </c>
      <c r="B121" s="38">
        <f>'IPCO - Commercial'!B121</f>
        <v>116.6695575221239</v>
      </c>
      <c r="C121" s="38">
        <f>'PGE - Commercial'!B121</f>
        <v>354.94038341822289</v>
      </c>
      <c r="D121" s="38">
        <f>'PAC - Commercial'!B121</f>
        <v>454.32963752665245</v>
      </c>
      <c r="E121" s="38">
        <f>'Avista - Commercial'!B121</f>
        <v>172.80662636033856</v>
      </c>
      <c r="F121" s="38">
        <f>'CNG - Commercial'!$B121</f>
        <v>165.13873370577261</v>
      </c>
      <c r="G121" s="38">
        <f>'NWN - Commercial'!B121</f>
        <v>125.47707201516108</v>
      </c>
    </row>
    <row r="122" spans="1:7" x14ac:dyDescent="0.25">
      <c r="A122" s="42">
        <v>44866</v>
      </c>
      <c r="B122" s="73">
        <f>'IPCO - Commercial'!B122</f>
        <v>123.74288659793814</v>
      </c>
      <c r="C122" s="73">
        <f>'PGE - Commercial'!B122</f>
        <v>383.75988904299595</v>
      </c>
      <c r="D122" s="73">
        <f>'PAC - Commercial'!B122</f>
        <v>454.52014342965617</v>
      </c>
      <c r="E122" s="73">
        <f>'Avista - Commercial'!B122</f>
        <v>183.13751600512163</v>
      </c>
      <c r="F122" s="73">
        <f>'CNG - Commercial'!$B122</f>
        <v>134.37362318840584</v>
      </c>
      <c r="G122" s="73">
        <f>'NWN - Commercial'!B122</f>
        <v>134.1828907168038</v>
      </c>
    </row>
    <row r="123" spans="1:7" x14ac:dyDescent="0.25">
      <c r="A123" s="88">
        <v>44896</v>
      </c>
      <c r="B123" s="89">
        <f>'IPCO - Commercial'!B123</f>
        <v>83.419739130434792</v>
      </c>
      <c r="C123" s="89">
        <f>'PGE - Commercial'!B123</f>
        <v>410.37200464037124</v>
      </c>
      <c r="D123" s="89">
        <f>'PAC - Commercial'!B123</f>
        <v>496.01737756714061</v>
      </c>
      <c r="E123" s="89">
        <f>'Avista - Commercial'!B123</f>
        <v>299.55859605911337</v>
      </c>
      <c r="F123" s="89">
        <f>'CNG - Commercial'!$B123</f>
        <v>287.98273195876288</v>
      </c>
      <c r="G123" s="89">
        <f>'NWN - Commercial'!B123</f>
        <v>270.60486909504834</v>
      </c>
    </row>
    <row r="124" spans="1:7" x14ac:dyDescent="0.25">
      <c r="A124" s="90">
        <v>44927</v>
      </c>
      <c r="B124" s="91">
        <f>'IPCO - Commercial'!B124</f>
        <v>82.342992125984267</v>
      </c>
      <c r="C124" s="91">
        <f>'PGE - Commercial'!B124</f>
        <v>402.22633145615447</v>
      </c>
      <c r="D124" s="91">
        <f>'PAC - Commercial'!B124</f>
        <v>542.2805650267901</v>
      </c>
      <c r="E124" s="91">
        <f>'Avista - Commercial'!B124</f>
        <v>479.40480369515006</v>
      </c>
      <c r="F124" s="91">
        <f>'CNG - Commercial'!$B124</f>
        <v>415.19838926174492</v>
      </c>
      <c r="G124" s="91">
        <f>'NWN - Commercial'!B124</f>
        <v>371.33208205756296</v>
      </c>
    </row>
    <row r="125" spans="1:7" x14ac:dyDescent="0.25">
      <c r="A125" s="92">
        <v>44958</v>
      </c>
      <c r="B125" s="68">
        <f>'IPCO - Commercial'!B125</f>
        <v>102.02019047619046</v>
      </c>
      <c r="C125" s="68">
        <f>'PGE - Commercial'!B125</f>
        <v>468.11615795724481</v>
      </c>
      <c r="D125" s="68">
        <f>'PAC - Commercial'!B125</f>
        <v>507.27465116279069</v>
      </c>
      <c r="E125" s="68">
        <f>'Avista - Commercial'!B125</f>
        <v>424.07051006711413</v>
      </c>
      <c r="F125" s="68">
        <f>'CNG - Commercial'!$B125</f>
        <v>482.44217868338546</v>
      </c>
      <c r="G125" s="68">
        <f>'NWN - Commercial'!B125</f>
        <v>460.84292199321681</v>
      </c>
    </row>
  </sheetData>
  <mergeCells count="4">
    <mergeCell ref="A1:G3"/>
    <mergeCell ref="A4:G4"/>
    <mergeCell ref="A45:G45"/>
    <mergeCell ref="A86:G8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5A1A-48C0-4DF8-9ADF-48D16F0D3DBC}">
  <dimension ref="A1:T125"/>
  <sheetViews>
    <sheetView topLeftCell="A9" zoomScaleNormal="100"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16</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983</v>
      </c>
      <c r="C6" s="8">
        <v>192</v>
      </c>
      <c r="D6" s="8">
        <v>463</v>
      </c>
      <c r="E6" s="8">
        <f>SUM(B6:D6)</f>
        <v>1638</v>
      </c>
      <c r="G6" s="12"/>
      <c r="T6" s="13"/>
    </row>
    <row r="7" spans="1:20" x14ac:dyDescent="0.25">
      <c r="A7" s="7">
        <v>43862</v>
      </c>
      <c r="B7" s="37">
        <v>503</v>
      </c>
      <c r="C7" s="37">
        <v>463</v>
      </c>
      <c r="D7" s="37">
        <v>378</v>
      </c>
      <c r="E7" s="37">
        <f t="shared" ref="E7:E38" si="0">SUM(B7:D7)</f>
        <v>1344</v>
      </c>
      <c r="G7" s="12"/>
      <c r="T7" s="13"/>
    </row>
    <row r="8" spans="1:20" x14ac:dyDescent="0.25">
      <c r="A8" s="6">
        <v>43891</v>
      </c>
      <c r="B8" s="8">
        <v>571</v>
      </c>
      <c r="C8" s="8">
        <v>334</v>
      </c>
      <c r="D8" s="8">
        <v>403</v>
      </c>
      <c r="E8" s="8">
        <f t="shared" si="0"/>
        <v>1308</v>
      </c>
      <c r="G8" s="12"/>
      <c r="T8" s="13"/>
    </row>
    <row r="9" spans="1:20" x14ac:dyDescent="0.25">
      <c r="A9" s="7">
        <v>43922</v>
      </c>
      <c r="B9" s="37">
        <v>869</v>
      </c>
      <c r="C9" s="37">
        <v>294</v>
      </c>
      <c r="D9" s="37">
        <v>422</v>
      </c>
      <c r="E9" s="37">
        <f t="shared" si="0"/>
        <v>1585</v>
      </c>
      <c r="G9" s="12"/>
      <c r="T9" s="13"/>
    </row>
    <row r="10" spans="1:20" x14ac:dyDescent="0.25">
      <c r="A10" s="39">
        <v>43952</v>
      </c>
      <c r="B10" s="8">
        <v>632</v>
      </c>
      <c r="C10" s="8">
        <v>477</v>
      </c>
      <c r="D10" s="8">
        <v>438</v>
      </c>
      <c r="E10" s="8">
        <f t="shared" si="0"/>
        <v>1547</v>
      </c>
      <c r="G10" s="12"/>
      <c r="T10" s="13"/>
    </row>
    <row r="11" spans="1:20" x14ac:dyDescent="0.25">
      <c r="A11" s="7">
        <v>43983</v>
      </c>
      <c r="B11" s="37">
        <v>577</v>
      </c>
      <c r="C11" s="37">
        <v>307</v>
      </c>
      <c r="D11" s="37">
        <v>609</v>
      </c>
      <c r="E11" s="37">
        <f t="shared" si="0"/>
        <v>1493</v>
      </c>
      <c r="G11" s="12"/>
      <c r="T11" s="13"/>
    </row>
    <row r="12" spans="1:20" x14ac:dyDescent="0.25">
      <c r="A12" s="6">
        <v>44013</v>
      </c>
      <c r="B12" s="8">
        <v>757</v>
      </c>
      <c r="C12" s="8">
        <v>263</v>
      </c>
      <c r="D12" s="8">
        <v>670</v>
      </c>
      <c r="E12" s="8">
        <f t="shared" si="0"/>
        <v>1690</v>
      </c>
      <c r="G12" s="12"/>
      <c r="T12" s="13"/>
    </row>
    <row r="13" spans="1:20" x14ac:dyDescent="0.25">
      <c r="A13" s="7">
        <v>44044</v>
      </c>
      <c r="B13" s="37">
        <v>650</v>
      </c>
      <c r="C13" s="37">
        <v>286</v>
      </c>
      <c r="D13" s="37">
        <v>756</v>
      </c>
      <c r="E13" s="37">
        <f t="shared" si="0"/>
        <v>1692</v>
      </c>
      <c r="G13" s="12"/>
      <c r="T13" s="13"/>
    </row>
    <row r="14" spans="1:20" x14ac:dyDescent="0.25">
      <c r="A14" s="6">
        <v>44075</v>
      </c>
      <c r="B14" s="8">
        <v>388</v>
      </c>
      <c r="C14" s="8">
        <v>313</v>
      </c>
      <c r="D14" s="8">
        <v>701</v>
      </c>
      <c r="E14" s="8">
        <f t="shared" si="0"/>
        <v>1402</v>
      </c>
      <c r="G14" s="12"/>
      <c r="T14" s="13"/>
    </row>
    <row r="15" spans="1:20" x14ac:dyDescent="0.25">
      <c r="A15" s="7">
        <v>44105</v>
      </c>
      <c r="B15" s="37">
        <v>515</v>
      </c>
      <c r="C15" s="37">
        <v>372</v>
      </c>
      <c r="D15" s="37">
        <v>664</v>
      </c>
      <c r="E15" s="37">
        <f t="shared" si="0"/>
        <v>1551</v>
      </c>
      <c r="G15" s="12"/>
      <c r="T15" s="13"/>
    </row>
    <row r="16" spans="1:20" x14ac:dyDescent="0.25">
      <c r="A16" s="6">
        <v>44136</v>
      </c>
      <c r="B16" s="8">
        <v>637</v>
      </c>
      <c r="C16" s="8">
        <v>276</v>
      </c>
      <c r="D16" s="8">
        <v>718</v>
      </c>
      <c r="E16" s="8">
        <f t="shared" si="0"/>
        <v>1631</v>
      </c>
      <c r="G16" s="12"/>
      <c r="T16" s="13"/>
    </row>
    <row r="17" spans="1:20" x14ac:dyDescent="0.25">
      <c r="A17" s="7">
        <v>44166</v>
      </c>
      <c r="B17" s="37">
        <v>728</v>
      </c>
      <c r="C17" s="37">
        <v>262</v>
      </c>
      <c r="D17" s="37">
        <v>794</v>
      </c>
      <c r="E17" s="37">
        <f t="shared" si="0"/>
        <v>1784</v>
      </c>
      <c r="G17" s="12"/>
      <c r="T17" s="13"/>
    </row>
    <row r="18" spans="1:20" x14ac:dyDescent="0.25">
      <c r="A18" s="6">
        <v>44197</v>
      </c>
      <c r="B18" s="8">
        <v>504</v>
      </c>
      <c r="C18" s="8">
        <v>329</v>
      </c>
      <c r="D18" s="8">
        <v>700</v>
      </c>
      <c r="E18" s="8">
        <f t="shared" si="0"/>
        <v>1533</v>
      </c>
      <c r="G18" s="12"/>
      <c r="T18" s="13"/>
    </row>
    <row r="19" spans="1:20" x14ac:dyDescent="0.25">
      <c r="A19" s="7">
        <v>44228</v>
      </c>
      <c r="B19" s="37">
        <v>516</v>
      </c>
      <c r="C19" s="37">
        <v>316</v>
      </c>
      <c r="D19" s="37">
        <v>653</v>
      </c>
      <c r="E19" s="37">
        <f t="shared" si="0"/>
        <v>1485</v>
      </c>
      <c r="G19" s="12"/>
      <c r="T19" s="13"/>
    </row>
    <row r="20" spans="1:20" x14ac:dyDescent="0.25">
      <c r="A20" s="6">
        <v>44256</v>
      </c>
      <c r="B20" s="8">
        <v>453</v>
      </c>
      <c r="C20" s="8">
        <v>305</v>
      </c>
      <c r="D20" s="8">
        <v>623</v>
      </c>
      <c r="E20" s="8">
        <f t="shared" si="0"/>
        <v>1381</v>
      </c>
      <c r="G20" s="12"/>
      <c r="T20" s="13"/>
    </row>
    <row r="21" spans="1:20" x14ac:dyDescent="0.25">
      <c r="A21" s="7">
        <v>44287</v>
      </c>
      <c r="B21" s="37">
        <v>509</v>
      </c>
      <c r="C21" s="37">
        <v>222</v>
      </c>
      <c r="D21" s="37">
        <v>604</v>
      </c>
      <c r="E21" s="37">
        <f t="shared" si="0"/>
        <v>1335</v>
      </c>
      <c r="G21" s="14"/>
      <c r="H21" s="15"/>
      <c r="I21" s="15"/>
      <c r="J21" s="15"/>
      <c r="K21" s="15"/>
      <c r="L21" s="15"/>
      <c r="M21" s="15"/>
      <c r="N21" s="15"/>
      <c r="O21" s="15"/>
      <c r="P21" s="15"/>
      <c r="Q21" s="15"/>
      <c r="R21" s="15"/>
      <c r="S21" s="15"/>
      <c r="T21" s="16"/>
    </row>
    <row r="22" spans="1:20" x14ac:dyDescent="0.25">
      <c r="A22" s="6">
        <v>44317</v>
      </c>
      <c r="B22" s="8">
        <v>539</v>
      </c>
      <c r="C22" s="8">
        <v>188</v>
      </c>
      <c r="D22" s="8">
        <v>675</v>
      </c>
      <c r="E22" s="8">
        <f t="shared" si="0"/>
        <v>1402</v>
      </c>
    </row>
    <row r="23" spans="1:20" x14ac:dyDescent="0.25">
      <c r="A23" s="7">
        <v>44348</v>
      </c>
      <c r="B23" s="37">
        <v>339</v>
      </c>
      <c r="C23" s="37">
        <v>228</v>
      </c>
      <c r="D23" s="37">
        <v>618</v>
      </c>
      <c r="E23" s="37">
        <f t="shared" si="0"/>
        <v>1185</v>
      </c>
    </row>
    <row r="24" spans="1:20" x14ac:dyDescent="0.25">
      <c r="A24" s="6">
        <v>44378</v>
      </c>
      <c r="B24" s="8">
        <v>576</v>
      </c>
      <c r="C24" s="8">
        <v>186</v>
      </c>
      <c r="D24" s="8">
        <v>632</v>
      </c>
      <c r="E24" s="8">
        <f t="shared" si="0"/>
        <v>1394</v>
      </c>
    </row>
    <row r="25" spans="1:20" x14ac:dyDescent="0.25">
      <c r="A25" s="7">
        <v>44409</v>
      </c>
      <c r="B25" s="37">
        <v>319</v>
      </c>
      <c r="C25" s="37">
        <v>248</v>
      </c>
      <c r="D25" s="37">
        <v>571</v>
      </c>
      <c r="E25" s="37">
        <f t="shared" si="0"/>
        <v>1138</v>
      </c>
    </row>
    <row r="26" spans="1:20" x14ac:dyDescent="0.25">
      <c r="A26" s="6">
        <v>44440</v>
      </c>
      <c r="B26" s="8">
        <v>808</v>
      </c>
      <c r="C26" s="8">
        <v>132</v>
      </c>
      <c r="D26" s="8">
        <v>525</v>
      </c>
      <c r="E26" s="8">
        <f t="shared" si="0"/>
        <v>1465</v>
      </c>
    </row>
    <row r="27" spans="1:20" x14ac:dyDescent="0.25">
      <c r="A27" s="7">
        <v>44470</v>
      </c>
      <c r="B27" s="37">
        <v>447</v>
      </c>
      <c r="C27" s="37">
        <v>336</v>
      </c>
      <c r="D27" s="37">
        <v>447</v>
      </c>
      <c r="E27" s="37">
        <f t="shared" si="0"/>
        <v>1230</v>
      </c>
      <c r="H27" s="75" t="s">
        <v>1</v>
      </c>
      <c r="I27" s="76"/>
      <c r="J27" s="76"/>
      <c r="K27" s="77"/>
    </row>
    <row r="28" spans="1:20" x14ac:dyDescent="0.25">
      <c r="A28" s="6">
        <v>44501</v>
      </c>
      <c r="B28" s="8">
        <v>523</v>
      </c>
      <c r="C28" s="8">
        <v>196</v>
      </c>
      <c r="D28" s="8">
        <v>519</v>
      </c>
      <c r="E28" s="8">
        <f t="shared" si="0"/>
        <v>1238</v>
      </c>
      <c r="H28" s="45" t="s">
        <v>2</v>
      </c>
      <c r="I28" s="46" t="s">
        <v>3</v>
      </c>
      <c r="J28" s="47" t="s">
        <v>4</v>
      </c>
      <c r="K28" s="48" t="s">
        <v>5</v>
      </c>
      <c r="Q28" s="24"/>
    </row>
    <row r="29" spans="1:20" x14ac:dyDescent="0.25">
      <c r="A29" s="7">
        <v>44531</v>
      </c>
      <c r="B29" s="37">
        <v>605</v>
      </c>
      <c r="C29" s="37">
        <v>223</v>
      </c>
      <c r="D29" s="37">
        <v>566</v>
      </c>
      <c r="E29" s="37">
        <f t="shared" si="0"/>
        <v>1394</v>
      </c>
      <c r="G29" s="17" t="s">
        <v>6</v>
      </c>
      <c r="H29" s="34">
        <f>B43-B42</f>
        <v>37</v>
      </c>
      <c r="I29" s="34">
        <f t="shared" ref="I29:K29" si="1">C43-C42</f>
        <v>-38</v>
      </c>
      <c r="J29" s="34">
        <f t="shared" si="1"/>
        <v>-68</v>
      </c>
      <c r="K29" s="35">
        <f t="shared" si="1"/>
        <v>-69</v>
      </c>
      <c r="Q29" s="24"/>
    </row>
    <row r="30" spans="1:20" x14ac:dyDescent="0.25">
      <c r="A30" s="6">
        <v>44562</v>
      </c>
      <c r="B30" s="8">
        <v>554</v>
      </c>
      <c r="C30" s="8">
        <v>200</v>
      </c>
      <c r="D30" s="8">
        <v>674</v>
      </c>
      <c r="E30" s="8">
        <f t="shared" si="0"/>
        <v>1428</v>
      </c>
      <c r="G30" s="17" t="s">
        <v>7</v>
      </c>
      <c r="H30" s="49">
        <f>(B43-B42)/B42</f>
        <v>6.6308243727598568E-2</v>
      </c>
      <c r="I30" s="49">
        <f t="shared" ref="I30:K30" si="2">(C43-C42)/C42</f>
        <v>-0.14022140221402213</v>
      </c>
      <c r="J30" s="49">
        <f t="shared" si="2"/>
        <v>-0.10104011887072809</v>
      </c>
      <c r="K30" s="25">
        <f t="shared" si="2"/>
        <v>-4.5938748335552594E-2</v>
      </c>
    </row>
    <row r="31" spans="1:20" x14ac:dyDescent="0.25">
      <c r="A31" s="7">
        <v>44593</v>
      </c>
      <c r="B31" s="37">
        <v>544</v>
      </c>
      <c r="C31" s="37">
        <v>183</v>
      </c>
      <c r="D31" s="37">
        <v>605</v>
      </c>
      <c r="E31" s="37">
        <f t="shared" si="0"/>
        <v>1332</v>
      </c>
      <c r="G31" s="17" t="s">
        <v>8</v>
      </c>
      <c r="H31" s="50">
        <f>B43-B31</f>
        <v>51</v>
      </c>
      <c r="I31" s="50">
        <f t="shared" ref="I31:K31" si="3">C43-C31</f>
        <v>50</v>
      </c>
      <c r="J31" s="50">
        <f t="shared" si="3"/>
        <v>0</v>
      </c>
      <c r="K31" s="51">
        <f t="shared" si="3"/>
        <v>101</v>
      </c>
    </row>
    <row r="32" spans="1:20" x14ac:dyDescent="0.25">
      <c r="A32" s="6">
        <v>44621</v>
      </c>
      <c r="B32" s="8">
        <v>666</v>
      </c>
      <c r="C32" s="8">
        <v>196</v>
      </c>
      <c r="D32" s="8">
        <v>547</v>
      </c>
      <c r="E32" s="8">
        <f t="shared" si="0"/>
        <v>1409</v>
      </c>
      <c r="G32" s="17" t="s">
        <v>9</v>
      </c>
      <c r="H32" s="52">
        <f>(B43-B31)/B31</f>
        <v>9.375E-2</v>
      </c>
      <c r="I32" s="52">
        <f t="shared" ref="I32:K32" si="4">(C43-C31)/C31</f>
        <v>0.27322404371584702</v>
      </c>
      <c r="J32" s="52">
        <f t="shared" si="4"/>
        <v>0</v>
      </c>
      <c r="K32" s="53">
        <f t="shared" si="4"/>
        <v>7.5825825825825824E-2</v>
      </c>
    </row>
    <row r="33" spans="1:20" x14ac:dyDescent="0.25">
      <c r="A33" s="7">
        <v>44652</v>
      </c>
      <c r="B33" s="37">
        <v>473</v>
      </c>
      <c r="C33" s="37">
        <v>324</v>
      </c>
      <c r="D33" s="37">
        <v>520</v>
      </c>
      <c r="E33" s="37">
        <f t="shared" si="0"/>
        <v>1317</v>
      </c>
    </row>
    <row r="34" spans="1:20" x14ac:dyDescent="0.25">
      <c r="A34" s="6">
        <v>44682</v>
      </c>
      <c r="B34" s="8">
        <v>575</v>
      </c>
      <c r="C34" s="8">
        <v>292</v>
      </c>
      <c r="D34" s="8">
        <v>610</v>
      </c>
      <c r="E34" s="8">
        <f t="shared" si="0"/>
        <v>1477</v>
      </c>
    </row>
    <row r="35" spans="1:20" x14ac:dyDescent="0.25">
      <c r="A35" s="7">
        <v>44713</v>
      </c>
      <c r="B35" s="37">
        <v>392</v>
      </c>
      <c r="C35" s="37">
        <v>270</v>
      </c>
      <c r="D35" s="37">
        <v>627</v>
      </c>
      <c r="E35" s="37">
        <f t="shared" si="0"/>
        <v>1289</v>
      </c>
    </row>
    <row r="36" spans="1:20" x14ac:dyDescent="0.25">
      <c r="A36" s="6">
        <v>44743</v>
      </c>
      <c r="B36" s="8">
        <v>466</v>
      </c>
      <c r="C36" s="8">
        <v>314</v>
      </c>
      <c r="D36" s="8">
        <v>653</v>
      </c>
      <c r="E36" s="8">
        <f t="shared" si="0"/>
        <v>1433</v>
      </c>
    </row>
    <row r="37" spans="1:20" x14ac:dyDescent="0.25">
      <c r="A37" s="7">
        <v>44774</v>
      </c>
      <c r="B37" s="37">
        <v>337</v>
      </c>
      <c r="C37" s="37">
        <v>241</v>
      </c>
      <c r="D37" s="37">
        <v>697</v>
      </c>
      <c r="E37" s="37">
        <f t="shared" si="0"/>
        <v>1275</v>
      </c>
    </row>
    <row r="38" spans="1:20" x14ac:dyDescent="0.25">
      <c r="A38" s="42">
        <v>44805</v>
      </c>
      <c r="B38" s="43">
        <v>557</v>
      </c>
      <c r="C38" s="43">
        <v>150</v>
      </c>
      <c r="D38" s="43">
        <v>617</v>
      </c>
      <c r="E38" s="43">
        <f t="shared" si="0"/>
        <v>1324</v>
      </c>
    </row>
    <row r="39" spans="1:20" x14ac:dyDescent="0.25">
      <c r="A39" s="64">
        <v>44835</v>
      </c>
      <c r="B39" s="54">
        <v>637</v>
      </c>
      <c r="C39" s="54">
        <v>187</v>
      </c>
      <c r="D39" s="54">
        <v>644</v>
      </c>
      <c r="E39" s="54">
        <f t="shared" ref="E39" si="5">SUM(B39:D39)</f>
        <v>1468</v>
      </c>
    </row>
    <row r="40" spans="1:20" x14ac:dyDescent="0.25">
      <c r="A40" s="69">
        <v>44866</v>
      </c>
      <c r="B40" s="70">
        <v>464</v>
      </c>
      <c r="C40" s="70">
        <v>310</v>
      </c>
      <c r="D40" s="70">
        <v>608</v>
      </c>
      <c r="E40" s="70">
        <f t="shared" ref="E40" si="6">SUM(B40:D40)</f>
        <v>1382</v>
      </c>
    </row>
    <row r="41" spans="1:20" x14ac:dyDescent="0.25">
      <c r="A41" s="88">
        <v>44896</v>
      </c>
      <c r="B41" s="54">
        <v>481</v>
      </c>
      <c r="C41" s="54">
        <v>378</v>
      </c>
      <c r="D41" s="54">
        <v>588</v>
      </c>
      <c r="E41" s="54">
        <f t="shared" ref="E41" si="7">SUM(B41:D41)</f>
        <v>1447</v>
      </c>
    </row>
    <row r="42" spans="1:20" x14ac:dyDescent="0.25">
      <c r="A42" s="90">
        <v>44927</v>
      </c>
      <c r="B42" s="94">
        <v>558</v>
      </c>
      <c r="C42" s="94">
        <v>271</v>
      </c>
      <c r="D42" s="94">
        <v>673</v>
      </c>
      <c r="E42" s="94">
        <f t="shared" ref="E42" si="8">SUM(B42:D42)</f>
        <v>1502</v>
      </c>
    </row>
    <row r="43" spans="1:20" x14ac:dyDescent="0.25">
      <c r="A43" s="92">
        <v>44958</v>
      </c>
      <c r="B43" s="65">
        <v>595</v>
      </c>
      <c r="C43" s="65">
        <v>233</v>
      </c>
      <c r="D43" s="65">
        <v>605</v>
      </c>
      <c r="E43" s="65">
        <f t="shared" ref="E43" si="9">SUM(B43:D43)</f>
        <v>1433</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121205.01999999995</v>
      </c>
      <c r="C47" s="28">
        <v>37406.789999999994</v>
      </c>
      <c r="D47" s="28">
        <v>178950.91999999993</v>
      </c>
      <c r="E47" s="28">
        <f>SUM(B47:D47)</f>
        <v>337562.72999999986</v>
      </c>
      <c r="G47" s="12"/>
      <c r="T47" s="13"/>
    </row>
    <row r="48" spans="1:20" x14ac:dyDescent="0.25">
      <c r="A48" s="7">
        <v>43862</v>
      </c>
      <c r="B48" s="38">
        <v>56386.250000000015</v>
      </c>
      <c r="C48" s="38">
        <v>95092.750000000044</v>
      </c>
      <c r="D48" s="38">
        <v>186049.44</v>
      </c>
      <c r="E48" s="38">
        <f t="shared" ref="E48:E79" si="10">SUM(B48:D48)</f>
        <v>337528.44000000006</v>
      </c>
      <c r="G48" s="12"/>
      <c r="T48" s="13"/>
    </row>
    <row r="49" spans="1:20" x14ac:dyDescent="0.25">
      <c r="A49" s="6">
        <v>43891</v>
      </c>
      <c r="B49" s="28">
        <v>53917.49000000002</v>
      </c>
      <c r="C49" s="28">
        <v>80652.639999999999</v>
      </c>
      <c r="D49" s="28">
        <v>196306.51999999993</v>
      </c>
      <c r="E49" s="28">
        <f t="shared" si="10"/>
        <v>330876.64999999991</v>
      </c>
      <c r="G49" s="12"/>
      <c r="T49" s="13"/>
    </row>
    <row r="50" spans="1:20" x14ac:dyDescent="0.25">
      <c r="A50" s="7">
        <v>43922</v>
      </c>
      <c r="B50" s="38">
        <v>101100.62999999995</v>
      </c>
      <c r="C50" s="38">
        <v>78348.389999999985</v>
      </c>
      <c r="D50" s="38">
        <v>253872.71</v>
      </c>
      <c r="E50" s="38">
        <f t="shared" si="10"/>
        <v>433321.72999999992</v>
      </c>
      <c r="G50" s="12"/>
      <c r="T50" s="13"/>
    </row>
    <row r="51" spans="1:20" x14ac:dyDescent="0.25">
      <c r="A51" s="39">
        <v>43952</v>
      </c>
      <c r="B51" s="28">
        <v>48963.290000000008</v>
      </c>
      <c r="C51" s="28">
        <v>117915.78000000004</v>
      </c>
      <c r="D51" s="28">
        <v>261033.39999999988</v>
      </c>
      <c r="E51" s="28">
        <f t="shared" si="10"/>
        <v>427912.47</v>
      </c>
      <c r="G51" s="12"/>
      <c r="T51" s="13"/>
    </row>
    <row r="52" spans="1:20" x14ac:dyDescent="0.25">
      <c r="A52" s="7">
        <v>43983</v>
      </c>
      <c r="B52" s="38">
        <v>38720.669999999976</v>
      </c>
      <c r="C52" s="38">
        <v>55512.049999999996</v>
      </c>
      <c r="D52" s="38">
        <v>330118.09999999992</v>
      </c>
      <c r="E52" s="38">
        <f t="shared" si="10"/>
        <v>424350.81999999989</v>
      </c>
      <c r="G52" s="12"/>
      <c r="T52" s="13"/>
    </row>
    <row r="53" spans="1:20" x14ac:dyDescent="0.25">
      <c r="A53" s="6">
        <v>44013</v>
      </c>
      <c r="B53" s="28">
        <v>50988.839999999989</v>
      </c>
      <c r="C53" s="28">
        <v>36396.350000000013</v>
      </c>
      <c r="D53" s="28">
        <v>358988.03</v>
      </c>
      <c r="E53" s="28">
        <f t="shared" si="10"/>
        <v>446373.22000000003</v>
      </c>
      <c r="G53" s="12"/>
      <c r="T53" s="13"/>
    </row>
    <row r="54" spans="1:20" x14ac:dyDescent="0.25">
      <c r="A54" s="7">
        <v>44044</v>
      </c>
      <c r="B54" s="38">
        <v>43903.000000000029</v>
      </c>
      <c r="C54" s="38">
        <v>34740.429999999993</v>
      </c>
      <c r="D54" s="38">
        <v>386742.64000000019</v>
      </c>
      <c r="E54" s="38">
        <f t="shared" si="10"/>
        <v>465386.07000000018</v>
      </c>
      <c r="G54" s="12"/>
      <c r="T54" s="13"/>
    </row>
    <row r="55" spans="1:20" x14ac:dyDescent="0.25">
      <c r="A55" s="6">
        <v>44075</v>
      </c>
      <c r="B55" s="28">
        <v>26392.57</v>
      </c>
      <c r="C55" s="28">
        <v>37624.460000000006</v>
      </c>
      <c r="D55" s="28">
        <v>361606.19000000006</v>
      </c>
      <c r="E55" s="28">
        <f t="shared" si="10"/>
        <v>425623.22000000009</v>
      </c>
      <c r="G55" s="12"/>
      <c r="T55" s="13"/>
    </row>
    <row r="56" spans="1:20" x14ac:dyDescent="0.25">
      <c r="A56" s="7">
        <v>44105</v>
      </c>
      <c r="B56" s="38">
        <v>38955.220000000008</v>
      </c>
      <c r="C56" s="38">
        <v>51992.87</v>
      </c>
      <c r="D56" s="38">
        <v>365151.12999999983</v>
      </c>
      <c r="E56" s="38">
        <f t="shared" si="10"/>
        <v>456099.21999999986</v>
      </c>
      <c r="G56" s="12"/>
      <c r="T56" s="13"/>
    </row>
    <row r="57" spans="1:20" x14ac:dyDescent="0.25">
      <c r="A57" s="6">
        <v>44136</v>
      </c>
      <c r="B57" s="28">
        <v>40331.969999999972</v>
      </c>
      <c r="C57" s="28">
        <v>42239.139999999992</v>
      </c>
      <c r="D57" s="28">
        <v>369786.31000000023</v>
      </c>
      <c r="E57" s="28">
        <f t="shared" si="10"/>
        <v>452357.42000000016</v>
      </c>
      <c r="G57" s="12"/>
      <c r="T57" s="13"/>
    </row>
    <row r="58" spans="1:20" x14ac:dyDescent="0.25">
      <c r="A58" s="7">
        <v>44166</v>
      </c>
      <c r="B58" s="38">
        <v>56048.92</v>
      </c>
      <c r="C58" s="38">
        <v>41793.410000000003</v>
      </c>
      <c r="D58" s="38">
        <v>420076.33</v>
      </c>
      <c r="E58" s="38">
        <f t="shared" si="10"/>
        <v>517918.66000000003</v>
      </c>
      <c r="G58" s="12"/>
      <c r="T58" s="13"/>
    </row>
    <row r="59" spans="1:20" x14ac:dyDescent="0.25">
      <c r="A59" s="6">
        <v>44197</v>
      </c>
      <c r="B59" s="28">
        <v>49041</v>
      </c>
      <c r="C59" s="28">
        <v>57218</v>
      </c>
      <c r="D59" s="28">
        <v>424636</v>
      </c>
      <c r="E59" s="28">
        <f t="shared" si="10"/>
        <v>530895</v>
      </c>
      <c r="G59" s="12"/>
      <c r="T59" s="13"/>
    </row>
    <row r="60" spans="1:20" x14ac:dyDescent="0.25">
      <c r="A60" s="7">
        <v>44228</v>
      </c>
      <c r="B60" s="38">
        <v>57540.28</v>
      </c>
      <c r="C60" s="38">
        <v>77568.160000000003</v>
      </c>
      <c r="D60" s="38">
        <v>446504.66</v>
      </c>
      <c r="E60" s="38">
        <f t="shared" si="10"/>
        <v>581613.1</v>
      </c>
      <c r="G60" s="12"/>
      <c r="T60" s="13"/>
    </row>
    <row r="61" spans="1:20" x14ac:dyDescent="0.25">
      <c r="A61" s="6">
        <v>44256</v>
      </c>
      <c r="B61" s="28">
        <v>46812.46</v>
      </c>
      <c r="C61" s="28">
        <v>74210.570000000007</v>
      </c>
      <c r="D61" s="28">
        <v>460275.82</v>
      </c>
      <c r="E61" s="28">
        <f t="shared" si="10"/>
        <v>581298.85</v>
      </c>
      <c r="G61" s="12"/>
      <c r="T61" s="13"/>
    </row>
    <row r="62" spans="1:20" x14ac:dyDescent="0.25">
      <c r="A62" s="7">
        <v>44287</v>
      </c>
      <c r="B62" s="38">
        <v>59640.94</v>
      </c>
      <c r="C62" s="38">
        <v>61854.180000000008</v>
      </c>
      <c r="D62" s="38">
        <v>486337.06999999995</v>
      </c>
      <c r="E62" s="38">
        <f t="shared" si="10"/>
        <v>607832.18999999994</v>
      </c>
      <c r="G62" s="14"/>
      <c r="H62" s="15"/>
      <c r="I62" s="15"/>
      <c r="J62" s="15"/>
      <c r="K62" s="15"/>
      <c r="L62" s="15"/>
      <c r="M62" s="15"/>
      <c r="N62" s="15"/>
      <c r="O62" s="15"/>
      <c r="P62" s="15"/>
      <c r="Q62" s="15"/>
      <c r="R62" s="15"/>
      <c r="S62" s="15"/>
      <c r="T62" s="16"/>
    </row>
    <row r="63" spans="1:20" x14ac:dyDescent="0.25">
      <c r="A63" s="6">
        <v>44317</v>
      </c>
      <c r="B63" s="28">
        <v>49883.790000000008</v>
      </c>
      <c r="C63" s="28">
        <v>46468.510000000017</v>
      </c>
      <c r="D63" s="28">
        <v>533613.04999999946</v>
      </c>
      <c r="E63" s="28">
        <f t="shared" si="10"/>
        <v>629965.34999999951</v>
      </c>
    </row>
    <row r="64" spans="1:20" x14ac:dyDescent="0.25">
      <c r="A64" s="7">
        <v>44348</v>
      </c>
      <c r="B64" s="38">
        <v>24764.499999999993</v>
      </c>
      <c r="C64" s="38">
        <v>38646.889999999992</v>
      </c>
      <c r="D64" s="38">
        <v>486633.11000000045</v>
      </c>
      <c r="E64" s="38">
        <f t="shared" si="10"/>
        <v>550044.50000000047</v>
      </c>
    </row>
    <row r="65" spans="1:11" x14ac:dyDescent="0.25">
      <c r="A65" s="6">
        <v>44378</v>
      </c>
      <c r="B65" s="28">
        <v>39784.050000000003</v>
      </c>
      <c r="C65" s="28">
        <v>27994.560000000001</v>
      </c>
      <c r="D65" s="28">
        <v>462895.84</v>
      </c>
      <c r="E65" s="28">
        <f t="shared" si="10"/>
        <v>530674.45000000007</v>
      </c>
    </row>
    <row r="66" spans="1:11" x14ac:dyDescent="0.25">
      <c r="A66" s="7">
        <v>44409</v>
      </c>
      <c r="B66" s="38">
        <v>23321.85</v>
      </c>
      <c r="C66" s="38">
        <v>24845.459999999992</v>
      </c>
      <c r="D66" s="38">
        <v>409082.6100000001</v>
      </c>
      <c r="E66" s="38">
        <f t="shared" si="10"/>
        <v>457249.9200000001</v>
      </c>
    </row>
    <row r="67" spans="1:11" x14ac:dyDescent="0.25">
      <c r="A67" s="6">
        <v>44440</v>
      </c>
      <c r="B67" s="28">
        <v>89196.450000000114</v>
      </c>
      <c r="C67" s="28">
        <v>24157.14</v>
      </c>
      <c r="D67" s="28">
        <v>398282.23999999999</v>
      </c>
      <c r="E67" s="28">
        <f t="shared" si="10"/>
        <v>511635.83000000007</v>
      </c>
    </row>
    <row r="68" spans="1:11" x14ac:dyDescent="0.25">
      <c r="A68" s="7">
        <v>44470</v>
      </c>
      <c r="B68" s="38">
        <v>37647.860000000008</v>
      </c>
      <c r="C68" s="38">
        <v>53468.920000000006</v>
      </c>
      <c r="D68" s="38">
        <v>352281.16999999993</v>
      </c>
      <c r="E68" s="38">
        <f t="shared" si="10"/>
        <v>443397.94999999995</v>
      </c>
      <c r="H68" s="75" t="s">
        <v>15</v>
      </c>
      <c r="I68" s="76"/>
      <c r="J68" s="76"/>
      <c r="K68" s="77"/>
    </row>
    <row r="69" spans="1:11" x14ac:dyDescent="0.25">
      <c r="A69" s="6">
        <v>44501</v>
      </c>
      <c r="B69" s="28">
        <v>33507.620000000017</v>
      </c>
      <c r="C69" s="28">
        <v>30992.879999999997</v>
      </c>
      <c r="D69" s="28">
        <v>359110.62999999989</v>
      </c>
      <c r="E69" s="28">
        <f t="shared" si="10"/>
        <v>423611.12999999989</v>
      </c>
      <c r="H69" s="20" t="s">
        <v>2</v>
      </c>
      <c r="I69" s="21" t="s">
        <v>3</v>
      </c>
      <c r="J69" s="22" t="s">
        <v>4</v>
      </c>
      <c r="K69" s="48" t="s">
        <v>5</v>
      </c>
    </row>
    <row r="70" spans="1:11" x14ac:dyDescent="0.25">
      <c r="A70" s="7">
        <v>44531</v>
      </c>
      <c r="B70" s="38">
        <v>42308.390000000007</v>
      </c>
      <c r="C70" s="38">
        <v>29623.860000000008</v>
      </c>
      <c r="D70" s="38">
        <v>380701.06999999977</v>
      </c>
      <c r="E70" s="38">
        <f t="shared" si="10"/>
        <v>452633.31999999977</v>
      </c>
      <c r="G70" s="17" t="s">
        <v>6</v>
      </c>
      <c r="H70" s="34">
        <f>B84-B83</f>
        <v>21692.61</v>
      </c>
      <c r="I70" s="34">
        <f t="shared" ref="I70:K70" si="11">C84-C83</f>
        <v>17686.890000000014</v>
      </c>
      <c r="J70" s="34">
        <f t="shared" si="11"/>
        <v>15744.82000000024</v>
      </c>
      <c r="K70" s="35">
        <f t="shared" si="11"/>
        <v>55124.320000000298</v>
      </c>
    </row>
    <row r="71" spans="1:11" x14ac:dyDescent="0.25">
      <c r="A71" s="6">
        <v>44562</v>
      </c>
      <c r="B71" s="28">
        <v>49509.26</v>
      </c>
      <c r="C71" s="28">
        <v>33727.759999999995</v>
      </c>
      <c r="D71" s="28">
        <v>407982.79</v>
      </c>
      <c r="E71" s="28">
        <f t="shared" si="10"/>
        <v>491219.80999999994</v>
      </c>
      <c r="G71" s="17" t="s">
        <v>7</v>
      </c>
      <c r="H71" s="36">
        <f>(B84-B83)/B83</f>
        <v>0.32479806623915475</v>
      </c>
      <c r="I71" s="36">
        <f t="shared" ref="I71:K71" si="12">(C84-C83)/C83</f>
        <v>0.34795650270751499</v>
      </c>
      <c r="J71" s="36">
        <f t="shared" si="12"/>
        <v>3.0502525800744022E-2</v>
      </c>
      <c r="K71" s="33">
        <f t="shared" si="12"/>
        <v>8.6974368554351089E-2</v>
      </c>
    </row>
    <row r="72" spans="1:11" x14ac:dyDescent="0.25">
      <c r="A72" s="7">
        <v>44593</v>
      </c>
      <c r="B72" s="38">
        <v>62136.320000000014</v>
      </c>
      <c r="C72" s="38">
        <v>37308.639999999999</v>
      </c>
      <c r="D72" s="38">
        <v>418316.52999999997</v>
      </c>
      <c r="E72" s="38">
        <f t="shared" si="10"/>
        <v>517761.49</v>
      </c>
      <c r="G72" s="17" t="s">
        <v>8</v>
      </c>
      <c r="H72" s="26">
        <f>B84-B72</f>
        <v>26344.279999999977</v>
      </c>
      <c r="I72" s="26">
        <f t="shared" ref="I72:K72" si="13">C84-C72</f>
        <v>31209</v>
      </c>
      <c r="J72" s="26">
        <f t="shared" si="13"/>
        <v>113609.15000000031</v>
      </c>
      <c r="K72" s="27">
        <f t="shared" si="13"/>
        <v>171162.43000000028</v>
      </c>
    </row>
    <row r="73" spans="1:11" x14ac:dyDescent="0.25">
      <c r="A73" s="6">
        <v>44621</v>
      </c>
      <c r="B73" s="28">
        <v>91317.11</v>
      </c>
      <c r="C73" s="28">
        <v>59146.36</v>
      </c>
      <c r="D73" s="28">
        <v>447263.58</v>
      </c>
      <c r="E73" s="28">
        <f t="shared" si="10"/>
        <v>597727.05000000005</v>
      </c>
      <c r="G73" s="17" t="s">
        <v>9</v>
      </c>
      <c r="H73" s="18">
        <f>(B84-B72)/B72</f>
        <v>0.42397554280652555</v>
      </c>
      <c r="I73" s="18">
        <f t="shared" ref="I73:K73" si="14">(C84-C72)/C72</f>
        <v>0.83650864786280066</v>
      </c>
      <c r="J73" s="18">
        <f t="shared" si="14"/>
        <v>0.27158656627793387</v>
      </c>
      <c r="K73" s="19">
        <f t="shared" si="14"/>
        <v>0.33058161587104573</v>
      </c>
    </row>
    <row r="74" spans="1:11" x14ac:dyDescent="0.25">
      <c r="A74" s="7">
        <v>44652</v>
      </c>
      <c r="B74" s="38">
        <v>57828.00999999998</v>
      </c>
      <c r="C74" s="38">
        <v>87577.459999999992</v>
      </c>
      <c r="D74" s="38">
        <v>452062.5400000001</v>
      </c>
      <c r="E74" s="38">
        <f t="shared" si="10"/>
        <v>597468.01</v>
      </c>
    </row>
    <row r="75" spans="1:11" x14ac:dyDescent="0.25">
      <c r="A75" s="6">
        <v>44682</v>
      </c>
      <c r="B75" s="28">
        <v>53362.159999999982</v>
      </c>
      <c r="C75" s="28">
        <v>80239.650000000009</v>
      </c>
      <c r="D75" s="28">
        <v>522884.19999999995</v>
      </c>
      <c r="E75" s="28">
        <f t="shared" si="10"/>
        <v>656486.01</v>
      </c>
    </row>
    <row r="76" spans="1:11" x14ac:dyDescent="0.25">
      <c r="A76" s="7">
        <v>44713</v>
      </c>
      <c r="B76" s="38">
        <v>29863.780000000006</v>
      </c>
      <c r="C76" s="38">
        <v>52085.210000000006</v>
      </c>
      <c r="D76" s="38">
        <v>499283.38999999978</v>
      </c>
      <c r="E76" s="38">
        <f t="shared" si="10"/>
        <v>581232.37999999977</v>
      </c>
    </row>
    <row r="77" spans="1:11" x14ac:dyDescent="0.25">
      <c r="A77" s="6">
        <v>44743</v>
      </c>
      <c r="B77" s="28">
        <v>34312.710000000006</v>
      </c>
      <c r="C77" s="28">
        <v>45440.819999999992</v>
      </c>
      <c r="D77" s="28">
        <v>517843.96000000008</v>
      </c>
      <c r="E77" s="28">
        <f t="shared" si="10"/>
        <v>597597.49000000011</v>
      </c>
    </row>
    <row r="78" spans="1:11" x14ac:dyDescent="0.25">
      <c r="A78" s="7">
        <v>44774</v>
      </c>
      <c r="B78" s="38">
        <v>22880.029999999995</v>
      </c>
      <c r="C78" s="38">
        <v>32085.80999999999</v>
      </c>
      <c r="D78" s="38">
        <v>522948.53999999992</v>
      </c>
      <c r="E78" s="38">
        <f t="shared" si="10"/>
        <v>577914.37999999989</v>
      </c>
    </row>
    <row r="79" spans="1:11" x14ac:dyDescent="0.25">
      <c r="A79" s="39">
        <v>44805</v>
      </c>
      <c r="B79" s="40">
        <v>56357.710000000036</v>
      </c>
      <c r="C79" s="40">
        <v>25085.57</v>
      </c>
      <c r="D79" s="40">
        <v>520191.6</v>
      </c>
      <c r="E79" s="40">
        <f t="shared" si="10"/>
        <v>601634.88</v>
      </c>
    </row>
    <row r="80" spans="1:11" x14ac:dyDescent="0.25">
      <c r="A80" s="55">
        <v>44835</v>
      </c>
      <c r="B80" s="56">
        <v>60295.369999999988</v>
      </c>
      <c r="C80" s="56">
        <v>36662.11</v>
      </c>
      <c r="D80" s="56">
        <v>540432.07999999996</v>
      </c>
      <c r="E80" s="56">
        <f t="shared" ref="E80" si="15">SUM(B80:D80)</f>
        <v>637389.55999999994</v>
      </c>
    </row>
    <row r="81" spans="1:5" x14ac:dyDescent="0.25">
      <c r="A81" s="58">
        <v>44866</v>
      </c>
      <c r="B81" s="66">
        <v>32550.999999999996</v>
      </c>
      <c r="C81" s="66">
        <v>52195.179999999993</v>
      </c>
      <c r="D81" s="66">
        <v>514793.96999999991</v>
      </c>
      <c r="E81" s="66">
        <f t="shared" ref="E81" si="16">SUM(B81:D81)</f>
        <v>599540.14999999991</v>
      </c>
    </row>
    <row r="82" spans="1:5" x14ac:dyDescent="0.25">
      <c r="A82" s="55">
        <v>44896</v>
      </c>
      <c r="B82" s="56">
        <v>34343.770000000019</v>
      </c>
      <c r="C82" s="56">
        <v>55275.019999999982</v>
      </c>
      <c r="D82" s="56">
        <v>461687.27999999991</v>
      </c>
      <c r="E82" s="56">
        <f t="shared" ref="E82" si="17">SUM(B82:D82)</f>
        <v>551306.06999999995</v>
      </c>
    </row>
    <row r="83" spans="1:5" x14ac:dyDescent="0.25">
      <c r="A83" s="90">
        <v>44927</v>
      </c>
      <c r="B83" s="91">
        <v>66787.989999999991</v>
      </c>
      <c r="C83" s="91">
        <v>50830.749999999985</v>
      </c>
      <c r="D83" s="91">
        <v>516180.86000000004</v>
      </c>
      <c r="E83" s="91">
        <f t="shared" ref="E83" si="18">SUM(B83:D83)</f>
        <v>633799.6</v>
      </c>
    </row>
    <row r="84" spans="1:5" x14ac:dyDescent="0.25">
      <c r="A84" s="92">
        <v>44958</v>
      </c>
      <c r="B84" s="93">
        <v>88480.599999999991</v>
      </c>
      <c r="C84" s="93">
        <v>68517.64</v>
      </c>
      <c r="D84" s="93">
        <v>531925.68000000028</v>
      </c>
      <c r="E84" s="93">
        <f t="shared" ref="E84" si="19">SUM(B84:D84)</f>
        <v>688923.92000000027</v>
      </c>
    </row>
    <row r="86" spans="1:5" x14ac:dyDescent="0.25">
      <c r="A86" s="75" t="s">
        <v>12</v>
      </c>
      <c r="B86" s="77"/>
    </row>
    <row r="87" spans="1:5" x14ac:dyDescent="0.25">
      <c r="A87" s="29" t="s">
        <v>0</v>
      </c>
      <c r="B87" s="29" t="s">
        <v>13</v>
      </c>
    </row>
    <row r="88" spans="1:5" x14ac:dyDescent="0.25">
      <c r="A88" s="6">
        <v>43831</v>
      </c>
      <c r="B88" s="28">
        <f>E47/E6</f>
        <v>206.08225274725265</v>
      </c>
    </row>
    <row r="89" spans="1:5" x14ac:dyDescent="0.25">
      <c r="A89" s="7">
        <v>43862</v>
      </c>
      <c r="B89" s="38">
        <f>E48/E7</f>
        <v>251.13723214285719</v>
      </c>
    </row>
    <row r="90" spans="1:5" x14ac:dyDescent="0.25">
      <c r="A90" s="6">
        <v>43891</v>
      </c>
      <c r="B90" s="28">
        <f>E49/E8</f>
        <v>252.96379969418953</v>
      </c>
    </row>
    <row r="91" spans="1:5" x14ac:dyDescent="0.25">
      <c r="A91" s="7">
        <v>43922</v>
      </c>
      <c r="B91" s="38">
        <f>E50/E9</f>
        <v>273.38910410094633</v>
      </c>
    </row>
    <row r="92" spans="1:5" x14ac:dyDescent="0.25">
      <c r="A92" s="39">
        <v>43952</v>
      </c>
      <c r="B92" s="28">
        <f>E51/E10</f>
        <v>276.60793148028438</v>
      </c>
    </row>
    <row r="93" spans="1:5" x14ac:dyDescent="0.25">
      <c r="A93" s="7">
        <v>43983</v>
      </c>
      <c r="B93" s="38">
        <f>E52/E11</f>
        <v>284.22693904889479</v>
      </c>
    </row>
    <row r="94" spans="1:5" x14ac:dyDescent="0.25">
      <c r="A94" s="6">
        <v>44013</v>
      </c>
      <c r="B94" s="28">
        <f>E53/E12</f>
        <v>264.12616568047338</v>
      </c>
    </row>
    <row r="95" spans="1:5" x14ac:dyDescent="0.25">
      <c r="A95" s="7">
        <v>44044</v>
      </c>
      <c r="B95" s="38">
        <f>E54/E13</f>
        <v>275.05086879432633</v>
      </c>
    </row>
    <row r="96" spans="1:5" x14ac:dyDescent="0.25">
      <c r="A96" s="6">
        <v>44075</v>
      </c>
      <c r="B96" s="28">
        <f>E55/E14</f>
        <v>303.58289586305284</v>
      </c>
    </row>
    <row r="97" spans="1:8" x14ac:dyDescent="0.25">
      <c r="A97" s="7">
        <v>44105</v>
      </c>
      <c r="B97" s="38">
        <f>E56/E15</f>
        <v>294.06784010315914</v>
      </c>
    </row>
    <row r="98" spans="1:8" x14ac:dyDescent="0.25">
      <c r="A98" s="6">
        <v>44136</v>
      </c>
      <c r="B98" s="28">
        <f>E57/E16</f>
        <v>277.34973635806261</v>
      </c>
    </row>
    <row r="99" spans="1:8" x14ac:dyDescent="0.25">
      <c r="A99" s="7">
        <v>44166</v>
      </c>
      <c r="B99" s="38">
        <f>E58/E17</f>
        <v>290.31315022421529</v>
      </c>
    </row>
    <row r="100" spans="1:8" x14ac:dyDescent="0.25">
      <c r="A100" s="6">
        <v>44197</v>
      </c>
      <c r="B100" s="28">
        <f>E59/E18</f>
        <v>346.31115459882585</v>
      </c>
    </row>
    <row r="101" spans="1:8" x14ac:dyDescent="0.25">
      <c r="A101" s="7">
        <v>44228</v>
      </c>
      <c r="B101" s="38">
        <f>E60/E19</f>
        <v>391.65865319865316</v>
      </c>
    </row>
    <row r="102" spans="1:8" x14ac:dyDescent="0.25">
      <c r="A102" s="6">
        <v>44256</v>
      </c>
      <c r="B102" s="28">
        <f>E61/E20</f>
        <v>420.92603186097028</v>
      </c>
    </row>
    <row r="103" spans="1:8" x14ac:dyDescent="0.25">
      <c r="A103" s="7">
        <v>44287</v>
      </c>
      <c r="B103" s="38">
        <f>E62/E21</f>
        <v>455.30501123595502</v>
      </c>
    </row>
    <row r="104" spans="1:8" x14ac:dyDescent="0.25">
      <c r="A104" s="6">
        <v>44317</v>
      </c>
      <c r="B104" s="28">
        <f>E63/E22</f>
        <v>449.33334522111232</v>
      </c>
    </row>
    <row r="105" spans="1:8" x14ac:dyDescent="0.25">
      <c r="A105" s="7">
        <v>44348</v>
      </c>
      <c r="B105" s="38">
        <f>E64/E23</f>
        <v>464.17257383966285</v>
      </c>
    </row>
    <row r="106" spans="1:8" x14ac:dyDescent="0.25">
      <c r="A106" s="6">
        <v>44378</v>
      </c>
      <c r="B106" s="28">
        <f>E65/E24</f>
        <v>380.68468436154956</v>
      </c>
    </row>
    <row r="107" spans="1:8" x14ac:dyDescent="0.25">
      <c r="A107" s="7">
        <v>44409</v>
      </c>
      <c r="B107" s="38">
        <f>E66/E25</f>
        <v>401.80133567662574</v>
      </c>
    </row>
    <row r="108" spans="1:8" x14ac:dyDescent="0.25">
      <c r="A108" s="6">
        <v>44440</v>
      </c>
      <c r="B108" s="28">
        <f>E67/E26</f>
        <v>349.23947440273042</v>
      </c>
      <c r="H108" s="20" t="s">
        <v>13</v>
      </c>
    </row>
    <row r="109" spans="1:8" x14ac:dyDescent="0.25">
      <c r="A109" s="7">
        <v>44470</v>
      </c>
      <c r="B109" s="38">
        <f>E68/E27</f>
        <v>360.48613821138207</v>
      </c>
      <c r="G109" s="17" t="s">
        <v>6</v>
      </c>
      <c r="H109" s="30">
        <f>B125-B124</f>
        <v>58.785959748481673</v>
      </c>
    </row>
    <row r="110" spans="1:8" x14ac:dyDescent="0.25">
      <c r="A110" s="6">
        <v>44501</v>
      </c>
      <c r="B110" s="28">
        <f>E69/E28</f>
        <v>342.1737722132471</v>
      </c>
      <c r="G110" s="17" t="s">
        <v>7</v>
      </c>
      <c r="H110" s="25">
        <f>(B125-B124)/B124</f>
        <v>0.13931298085738691</v>
      </c>
    </row>
    <row r="111" spans="1:8" x14ac:dyDescent="0.25">
      <c r="A111" s="7">
        <v>44531</v>
      </c>
      <c r="B111" s="38">
        <f>E70/E29</f>
        <v>324.70109038737428</v>
      </c>
      <c r="G111" s="17" t="s">
        <v>8</v>
      </c>
      <c r="H111" s="31">
        <f>B125-B113</f>
        <v>92.046571835268821</v>
      </c>
    </row>
    <row r="112" spans="1:8" x14ac:dyDescent="0.25">
      <c r="A112" s="6">
        <v>44562</v>
      </c>
      <c r="B112" s="28">
        <f>E71/E30</f>
        <v>343.99146358543413</v>
      </c>
      <c r="G112" s="17" t="s">
        <v>9</v>
      </c>
      <c r="H112" s="19">
        <f>(B125-B113)/B113</f>
        <v>0.23680021796247935</v>
      </c>
    </row>
    <row r="113" spans="1:2" x14ac:dyDescent="0.25">
      <c r="A113" s="7">
        <v>44593</v>
      </c>
      <c r="B113" s="38">
        <f>E72/E31</f>
        <v>388.70982732732733</v>
      </c>
    </row>
    <row r="114" spans="1:2" x14ac:dyDescent="0.25">
      <c r="A114" s="6">
        <v>44621</v>
      </c>
      <c r="B114" s="28">
        <f>E73/E32</f>
        <v>424.22075940383252</v>
      </c>
    </row>
    <row r="115" spans="1:2" x14ac:dyDescent="0.25">
      <c r="A115" s="7">
        <v>44652</v>
      </c>
      <c r="B115" s="38">
        <f>E74/E33</f>
        <v>453.6583219438117</v>
      </c>
    </row>
    <row r="116" spans="1:2" x14ac:dyDescent="0.25">
      <c r="A116" s="6">
        <v>44682</v>
      </c>
      <c r="B116" s="28">
        <f>E75/E34</f>
        <v>444.472586323629</v>
      </c>
    </row>
    <row r="117" spans="1:2" x14ac:dyDescent="0.25">
      <c r="A117" s="7">
        <v>44713</v>
      </c>
      <c r="B117" s="38">
        <f>E76/E35</f>
        <v>450.91728471683456</v>
      </c>
    </row>
    <row r="118" spans="1:2" x14ac:dyDescent="0.25">
      <c r="A118" s="6">
        <v>44743</v>
      </c>
      <c r="B118" s="28">
        <f>E77/E36</f>
        <v>417.02546406140971</v>
      </c>
    </row>
    <row r="119" spans="1:2" x14ac:dyDescent="0.25">
      <c r="A119" s="7">
        <v>44774</v>
      </c>
      <c r="B119" s="38">
        <f>E78/E37</f>
        <v>453.2661803921568</v>
      </c>
    </row>
    <row r="120" spans="1:2" x14ac:dyDescent="0.25">
      <c r="A120" s="6">
        <v>44805</v>
      </c>
      <c r="B120" s="28">
        <f>E79/E38</f>
        <v>454.40700906344409</v>
      </c>
    </row>
    <row r="121" spans="1:2" x14ac:dyDescent="0.25">
      <c r="A121" s="55">
        <v>44835</v>
      </c>
      <c r="B121" s="56">
        <f>E80/E39</f>
        <v>434.18907356948228</v>
      </c>
    </row>
    <row r="122" spans="1:2" x14ac:dyDescent="0.25">
      <c r="A122" s="69">
        <v>44866</v>
      </c>
      <c r="B122" s="71">
        <f>E81/E40</f>
        <v>433.82065846599124</v>
      </c>
    </row>
    <row r="123" spans="1:2" x14ac:dyDescent="0.25">
      <c r="A123" s="88">
        <v>44896</v>
      </c>
      <c r="B123" s="89">
        <f>E82/E41</f>
        <v>380.99935729094676</v>
      </c>
    </row>
    <row r="124" spans="1:2" x14ac:dyDescent="0.25">
      <c r="A124" s="90">
        <v>44927</v>
      </c>
      <c r="B124" s="91">
        <f>E83/E42</f>
        <v>421.97043941411448</v>
      </c>
    </row>
    <row r="125" spans="1:2" x14ac:dyDescent="0.25">
      <c r="A125" s="92">
        <v>44958</v>
      </c>
      <c r="B125" s="93">
        <f>E84/E43</f>
        <v>480.75639916259615</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7302-4469-49E3-80F7-AD4E83A95F25}">
  <dimension ref="A1:T125"/>
  <sheetViews>
    <sheetView topLeftCell="A12" zoomScaleNormal="100" workbookViewId="0">
      <selection activeCell="G38" sqref="G38"/>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32</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88</v>
      </c>
      <c r="C6" s="8">
        <v>9</v>
      </c>
      <c r="D6" s="8">
        <v>16</v>
      </c>
      <c r="E6" s="8">
        <f>SUM(B6:D6)</f>
        <v>113</v>
      </c>
      <c r="G6" s="12"/>
      <c r="T6" s="13"/>
    </row>
    <row r="7" spans="1:20" x14ac:dyDescent="0.25">
      <c r="A7" s="7">
        <v>43862</v>
      </c>
      <c r="B7" s="37">
        <v>43</v>
      </c>
      <c r="C7" s="37">
        <v>30</v>
      </c>
      <c r="D7" s="37">
        <v>14</v>
      </c>
      <c r="E7" s="37">
        <f t="shared" ref="E7:E38" si="0">SUM(B7:D7)</f>
        <v>87</v>
      </c>
      <c r="G7" s="12"/>
      <c r="T7" s="13"/>
    </row>
    <row r="8" spans="1:20" x14ac:dyDescent="0.25">
      <c r="A8" s="6">
        <v>43891</v>
      </c>
      <c r="B8" s="8">
        <v>36</v>
      </c>
      <c r="C8" s="8">
        <v>26</v>
      </c>
      <c r="D8" s="8">
        <v>24</v>
      </c>
      <c r="E8" s="8">
        <f t="shared" si="0"/>
        <v>86</v>
      </c>
      <c r="G8" s="12"/>
      <c r="T8" s="13"/>
    </row>
    <row r="9" spans="1:20" x14ac:dyDescent="0.25">
      <c r="A9" s="7">
        <v>43922</v>
      </c>
      <c r="B9" s="37">
        <v>82</v>
      </c>
      <c r="C9" s="37">
        <v>12</v>
      </c>
      <c r="D9" s="37">
        <v>33</v>
      </c>
      <c r="E9" s="37">
        <f t="shared" si="0"/>
        <v>127</v>
      </c>
      <c r="G9" s="12"/>
      <c r="T9" s="13"/>
    </row>
    <row r="10" spans="1:20" x14ac:dyDescent="0.25">
      <c r="A10" s="39">
        <v>43952</v>
      </c>
      <c r="B10" s="8">
        <v>66</v>
      </c>
      <c r="C10" s="8">
        <v>26</v>
      </c>
      <c r="D10" s="8">
        <v>28</v>
      </c>
      <c r="E10" s="8">
        <f t="shared" si="0"/>
        <v>120</v>
      </c>
      <c r="G10" s="12"/>
      <c r="T10" s="13"/>
    </row>
    <row r="11" spans="1:20" x14ac:dyDescent="0.25">
      <c r="A11" s="7">
        <v>43983</v>
      </c>
      <c r="B11" s="37">
        <v>88</v>
      </c>
      <c r="C11" s="37">
        <v>28</v>
      </c>
      <c r="D11" s="37">
        <v>29</v>
      </c>
      <c r="E11" s="37">
        <f t="shared" si="0"/>
        <v>145</v>
      </c>
      <c r="G11" s="12"/>
      <c r="T11" s="13"/>
    </row>
    <row r="12" spans="1:20" x14ac:dyDescent="0.25">
      <c r="A12" s="6">
        <v>44013</v>
      </c>
      <c r="B12" s="8">
        <v>63</v>
      </c>
      <c r="C12" s="8">
        <v>19</v>
      </c>
      <c r="D12" s="8">
        <v>31</v>
      </c>
      <c r="E12" s="8">
        <f t="shared" si="0"/>
        <v>113</v>
      </c>
      <c r="G12" s="12"/>
      <c r="T12" s="13"/>
    </row>
    <row r="13" spans="1:20" x14ac:dyDescent="0.25">
      <c r="A13" s="7">
        <v>44044</v>
      </c>
      <c r="B13" s="37">
        <v>63</v>
      </c>
      <c r="C13" s="37">
        <v>13</v>
      </c>
      <c r="D13" s="37">
        <v>37</v>
      </c>
      <c r="E13" s="37">
        <f t="shared" si="0"/>
        <v>113</v>
      </c>
      <c r="G13" s="12"/>
      <c r="T13" s="13"/>
    </row>
    <row r="14" spans="1:20" x14ac:dyDescent="0.25">
      <c r="A14" s="6">
        <v>44075</v>
      </c>
      <c r="B14" s="8">
        <v>46</v>
      </c>
      <c r="C14" s="8">
        <v>17</v>
      </c>
      <c r="D14" s="8">
        <v>36</v>
      </c>
      <c r="E14" s="8">
        <f t="shared" si="0"/>
        <v>99</v>
      </c>
      <c r="G14" s="12"/>
      <c r="T14" s="13"/>
    </row>
    <row r="15" spans="1:20" x14ac:dyDescent="0.25">
      <c r="A15" s="7">
        <v>44105</v>
      </c>
      <c r="B15" s="37">
        <v>65</v>
      </c>
      <c r="C15" s="37">
        <v>27</v>
      </c>
      <c r="D15" s="37">
        <v>37</v>
      </c>
      <c r="E15" s="37">
        <f t="shared" si="0"/>
        <v>129</v>
      </c>
      <c r="G15" s="12"/>
      <c r="T15" s="13"/>
    </row>
    <row r="16" spans="1:20" x14ac:dyDescent="0.25">
      <c r="A16" s="6">
        <v>44136</v>
      </c>
      <c r="B16" s="8">
        <v>81</v>
      </c>
      <c r="C16" s="8">
        <v>25</v>
      </c>
      <c r="D16" s="8">
        <v>46</v>
      </c>
      <c r="E16" s="8">
        <f t="shared" si="0"/>
        <v>152</v>
      </c>
      <c r="G16" s="12"/>
      <c r="T16" s="13"/>
    </row>
    <row r="17" spans="1:20" x14ac:dyDescent="0.25">
      <c r="A17" s="7">
        <v>44166</v>
      </c>
      <c r="B17" s="37">
        <v>65</v>
      </c>
      <c r="C17" s="37">
        <v>20</v>
      </c>
      <c r="D17" s="37">
        <v>46</v>
      </c>
      <c r="E17" s="37">
        <f t="shared" si="0"/>
        <v>131</v>
      </c>
      <c r="G17" s="12"/>
      <c r="T17" s="13"/>
    </row>
    <row r="18" spans="1:20" x14ac:dyDescent="0.25">
      <c r="A18" s="6">
        <v>44197</v>
      </c>
      <c r="B18" s="8">
        <v>51</v>
      </c>
      <c r="C18" s="8">
        <v>25</v>
      </c>
      <c r="D18" s="8">
        <v>35</v>
      </c>
      <c r="E18" s="8">
        <f t="shared" si="0"/>
        <v>111</v>
      </c>
      <c r="G18" s="12"/>
      <c r="T18" s="13"/>
    </row>
    <row r="19" spans="1:20" x14ac:dyDescent="0.25">
      <c r="A19" s="7">
        <v>44228</v>
      </c>
      <c r="B19" s="37">
        <v>38</v>
      </c>
      <c r="C19" s="37">
        <v>30</v>
      </c>
      <c r="D19" s="37">
        <v>30</v>
      </c>
      <c r="E19" s="37">
        <f t="shared" si="0"/>
        <v>98</v>
      </c>
      <c r="G19" s="12"/>
      <c r="T19" s="13"/>
    </row>
    <row r="20" spans="1:20" x14ac:dyDescent="0.25">
      <c r="A20" s="6">
        <v>44256</v>
      </c>
      <c r="B20" s="8">
        <v>44</v>
      </c>
      <c r="C20" s="8">
        <v>13</v>
      </c>
      <c r="D20" s="8">
        <v>33</v>
      </c>
      <c r="E20" s="8">
        <f t="shared" si="0"/>
        <v>90</v>
      </c>
      <c r="G20" s="12"/>
      <c r="T20" s="13"/>
    </row>
    <row r="21" spans="1:20" x14ac:dyDescent="0.25">
      <c r="A21" s="7">
        <v>44287</v>
      </c>
      <c r="B21" s="37">
        <v>58</v>
      </c>
      <c r="C21" s="37">
        <v>13</v>
      </c>
      <c r="D21" s="37">
        <v>35</v>
      </c>
      <c r="E21" s="37">
        <f t="shared" si="0"/>
        <v>106</v>
      </c>
      <c r="G21" s="14"/>
      <c r="H21" s="15"/>
      <c r="I21" s="15"/>
      <c r="J21" s="15"/>
      <c r="K21" s="15"/>
      <c r="L21" s="15"/>
      <c r="M21" s="15"/>
      <c r="N21" s="15"/>
      <c r="O21" s="15"/>
      <c r="P21" s="15"/>
      <c r="Q21" s="15"/>
      <c r="R21" s="15"/>
      <c r="S21" s="15"/>
      <c r="T21" s="16"/>
    </row>
    <row r="22" spans="1:20" x14ac:dyDescent="0.25">
      <c r="A22" s="6">
        <v>44317</v>
      </c>
      <c r="B22" s="8">
        <v>89</v>
      </c>
      <c r="C22" s="8">
        <v>18</v>
      </c>
      <c r="D22" s="8">
        <v>41</v>
      </c>
      <c r="E22" s="8">
        <f t="shared" si="0"/>
        <v>148</v>
      </c>
    </row>
    <row r="23" spans="1:20" x14ac:dyDescent="0.25">
      <c r="A23" s="7">
        <v>44348</v>
      </c>
      <c r="B23" s="37">
        <v>32</v>
      </c>
      <c r="C23" s="37">
        <v>27</v>
      </c>
      <c r="D23" s="37">
        <v>37</v>
      </c>
      <c r="E23" s="37">
        <f t="shared" si="0"/>
        <v>96</v>
      </c>
    </row>
    <row r="24" spans="1:20" x14ac:dyDescent="0.25">
      <c r="A24" s="6">
        <v>44378</v>
      </c>
      <c r="B24" s="8">
        <v>77</v>
      </c>
      <c r="C24" s="8">
        <v>8</v>
      </c>
      <c r="D24" s="8">
        <v>43</v>
      </c>
      <c r="E24" s="8">
        <f t="shared" si="0"/>
        <v>128</v>
      </c>
    </row>
    <row r="25" spans="1:20" x14ac:dyDescent="0.25">
      <c r="A25" s="7">
        <v>44409</v>
      </c>
      <c r="B25" s="37">
        <v>32</v>
      </c>
      <c r="C25" s="37">
        <v>14</v>
      </c>
      <c r="D25" s="37">
        <v>31</v>
      </c>
      <c r="E25" s="37">
        <f t="shared" si="0"/>
        <v>77</v>
      </c>
    </row>
    <row r="26" spans="1:20" x14ac:dyDescent="0.25">
      <c r="A26" s="6">
        <v>44440</v>
      </c>
      <c r="B26" s="8">
        <v>110</v>
      </c>
      <c r="C26" s="8">
        <v>0</v>
      </c>
      <c r="D26" s="8">
        <v>6</v>
      </c>
      <c r="E26" s="8">
        <f t="shared" si="0"/>
        <v>116</v>
      </c>
    </row>
    <row r="27" spans="1:20" x14ac:dyDescent="0.25">
      <c r="A27" s="7">
        <v>44470</v>
      </c>
      <c r="B27" s="37">
        <v>51</v>
      </c>
      <c r="C27" s="37">
        <v>30</v>
      </c>
      <c r="D27" s="37">
        <v>7</v>
      </c>
      <c r="E27" s="37">
        <f t="shared" si="0"/>
        <v>88</v>
      </c>
      <c r="H27" s="75" t="s">
        <v>1</v>
      </c>
      <c r="I27" s="76"/>
      <c r="J27" s="76"/>
      <c r="K27" s="77"/>
    </row>
    <row r="28" spans="1:20" x14ac:dyDescent="0.25">
      <c r="A28" s="6">
        <v>44501</v>
      </c>
      <c r="B28" s="8">
        <v>70</v>
      </c>
      <c r="C28" s="8">
        <v>18</v>
      </c>
      <c r="D28" s="8">
        <v>24</v>
      </c>
      <c r="E28" s="8">
        <f t="shared" si="0"/>
        <v>112</v>
      </c>
      <c r="H28" s="45" t="s">
        <v>2</v>
      </c>
      <c r="I28" s="46" t="s">
        <v>3</v>
      </c>
      <c r="J28" s="47" t="s">
        <v>4</v>
      </c>
      <c r="K28" s="48" t="s">
        <v>5</v>
      </c>
      <c r="Q28" s="24"/>
    </row>
    <row r="29" spans="1:20" x14ac:dyDescent="0.25">
      <c r="A29" s="7">
        <v>44531</v>
      </c>
      <c r="B29" s="37">
        <v>88</v>
      </c>
      <c r="C29" s="37">
        <v>18</v>
      </c>
      <c r="D29" s="37">
        <v>32</v>
      </c>
      <c r="E29" s="37">
        <f t="shared" si="0"/>
        <v>138</v>
      </c>
      <c r="G29" s="17" t="s">
        <v>6</v>
      </c>
      <c r="H29" s="34">
        <f>B43-B42</f>
        <v>-25</v>
      </c>
      <c r="I29" s="34">
        <f t="shared" ref="I29:K29" si="1">C43-C42</f>
        <v>2</v>
      </c>
      <c r="J29" s="34">
        <f t="shared" si="1"/>
        <v>1</v>
      </c>
      <c r="K29" s="35">
        <f t="shared" si="1"/>
        <v>-22</v>
      </c>
      <c r="Q29" s="24"/>
    </row>
    <row r="30" spans="1:20" x14ac:dyDescent="0.25">
      <c r="A30" s="6">
        <v>44562</v>
      </c>
      <c r="B30" s="8">
        <v>64</v>
      </c>
      <c r="C30" s="8">
        <v>25</v>
      </c>
      <c r="D30" s="8">
        <v>38</v>
      </c>
      <c r="E30" s="8">
        <f t="shared" si="0"/>
        <v>127</v>
      </c>
      <c r="G30" s="17" t="s">
        <v>7</v>
      </c>
      <c r="H30" s="49">
        <f>(B43-B42)/B42</f>
        <v>-0.32051282051282054</v>
      </c>
      <c r="I30" s="49">
        <f t="shared" ref="I30:K30" si="2">(C43-C42)/C42</f>
        <v>0.13333333333333333</v>
      </c>
      <c r="J30" s="49">
        <f t="shared" si="2"/>
        <v>2.9411764705882353E-2</v>
      </c>
      <c r="K30" s="25">
        <f t="shared" si="2"/>
        <v>-0.17322834645669291</v>
      </c>
    </row>
    <row r="31" spans="1:20" x14ac:dyDescent="0.25">
      <c r="A31" s="7">
        <v>44593</v>
      </c>
      <c r="B31" s="37">
        <v>60</v>
      </c>
      <c r="C31" s="37">
        <v>15</v>
      </c>
      <c r="D31" s="37">
        <v>42</v>
      </c>
      <c r="E31" s="37">
        <f t="shared" si="0"/>
        <v>117</v>
      </c>
      <c r="G31" s="17" t="s">
        <v>8</v>
      </c>
      <c r="H31" s="50">
        <f>B43-B31</f>
        <v>-7</v>
      </c>
      <c r="I31" s="50">
        <f t="shared" ref="I31:K31" si="3">C43-C31</f>
        <v>2</v>
      </c>
      <c r="J31" s="50">
        <f t="shared" si="3"/>
        <v>-7</v>
      </c>
      <c r="K31" s="51">
        <f t="shared" si="3"/>
        <v>-12</v>
      </c>
    </row>
    <row r="32" spans="1:20" x14ac:dyDescent="0.25">
      <c r="A32" s="6">
        <v>44621</v>
      </c>
      <c r="B32" s="8">
        <v>71</v>
      </c>
      <c r="C32" s="8">
        <v>16</v>
      </c>
      <c r="D32" s="8">
        <v>33</v>
      </c>
      <c r="E32" s="8">
        <f t="shared" si="0"/>
        <v>120</v>
      </c>
      <c r="G32" s="17" t="s">
        <v>9</v>
      </c>
      <c r="H32" s="52">
        <f>(B43-B31)/B31</f>
        <v>-0.11666666666666667</v>
      </c>
      <c r="I32" s="52">
        <f t="shared" ref="I32:K32" si="4">(C43-C31)/C31</f>
        <v>0.13333333333333333</v>
      </c>
      <c r="J32" s="52">
        <f t="shared" si="4"/>
        <v>-0.16666666666666666</v>
      </c>
      <c r="K32" s="53">
        <f t="shared" si="4"/>
        <v>-0.10256410256410256</v>
      </c>
    </row>
    <row r="33" spans="1:20" x14ac:dyDescent="0.25">
      <c r="A33" s="7">
        <v>44652</v>
      </c>
      <c r="B33" s="37">
        <v>44</v>
      </c>
      <c r="C33" s="37">
        <v>31</v>
      </c>
      <c r="D33" s="37">
        <v>26</v>
      </c>
      <c r="E33" s="37">
        <f t="shared" si="0"/>
        <v>101</v>
      </c>
    </row>
    <row r="34" spans="1:20" x14ac:dyDescent="0.25">
      <c r="A34" s="6">
        <v>44682</v>
      </c>
      <c r="B34" s="8">
        <v>50</v>
      </c>
      <c r="C34" s="8">
        <v>25</v>
      </c>
      <c r="D34" s="8">
        <v>36</v>
      </c>
      <c r="E34" s="8">
        <f t="shared" si="0"/>
        <v>111</v>
      </c>
    </row>
    <row r="35" spans="1:20" x14ac:dyDescent="0.25">
      <c r="A35" s="7">
        <v>44713</v>
      </c>
      <c r="B35" s="37">
        <v>48</v>
      </c>
      <c r="C35" s="37">
        <v>16</v>
      </c>
      <c r="D35" s="37">
        <v>39</v>
      </c>
      <c r="E35" s="37">
        <f t="shared" si="0"/>
        <v>103</v>
      </c>
    </row>
    <row r="36" spans="1:20" x14ac:dyDescent="0.25">
      <c r="A36" s="6">
        <v>44743</v>
      </c>
      <c r="B36" s="8">
        <v>58</v>
      </c>
      <c r="C36" s="8">
        <v>24</v>
      </c>
      <c r="D36" s="8">
        <v>39</v>
      </c>
      <c r="E36" s="8">
        <f t="shared" si="0"/>
        <v>121</v>
      </c>
    </row>
    <row r="37" spans="1:20" x14ac:dyDescent="0.25">
      <c r="A37" s="7">
        <v>44774</v>
      </c>
      <c r="B37" s="37">
        <v>49</v>
      </c>
      <c r="C37" s="37">
        <v>17</v>
      </c>
      <c r="D37" s="37">
        <v>43</v>
      </c>
      <c r="E37" s="37">
        <f t="shared" si="0"/>
        <v>109</v>
      </c>
    </row>
    <row r="38" spans="1:20" x14ac:dyDescent="0.25">
      <c r="A38" s="42">
        <v>44805</v>
      </c>
      <c r="B38" s="43">
        <v>81</v>
      </c>
      <c r="C38" s="43">
        <v>23</v>
      </c>
      <c r="D38" s="43">
        <v>37</v>
      </c>
      <c r="E38" s="43">
        <f t="shared" si="0"/>
        <v>141</v>
      </c>
    </row>
    <row r="39" spans="1:20" x14ac:dyDescent="0.25">
      <c r="A39" s="64">
        <v>44835</v>
      </c>
      <c r="B39" s="54">
        <v>60</v>
      </c>
      <c r="C39" s="54">
        <v>15</v>
      </c>
      <c r="D39" s="54">
        <v>38</v>
      </c>
      <c r="E39" s="54">
        <f t="shared" ref="E39" si="5">SUM(B39:D39)</f>
        <v>113</v>
      </c>
    </row>
    <row r="40" spans="1:20" x14ac:dyDescent="0.25">
      <c r="A40" s="69">
        <v>44866</v>
      </c>
      <c r="B40" s="70">
        <v>40</v>
      </c>
      <c r="C40" s="70">
        <v>23</v>
      </c>
      <c r="D40" s="70">
        <v>34</v>
      </c>
      <c r="E40" s="70">
        <f t="shared" ref="E40" si="6">SUM(B40:D40)</f>
        <v>97</v>
      </c>
    </row>
    <row r="41" spans="1:20" x14ac:dyDescent="0.25">
      <c r="A41" s="88">
        <v>44896</v>
      </c>
      <c r="B41" s="54">
        <v>58</v>
      </c>
      <c r="C41" s="54">
        <v>25</v>
      </c>
      <c r="D41" s="54">
        <v>32</v>
      </c>
      <c r="E41" s="54">
        <f t="shared" ref="E41" si="7">SUM(B41:D41)</f>
        <v>115</v>
      </c>
    </row>
    <row r="42" spans="1:20" x14ac:dyDescent="0.25">
      <c r="A42" s="90">
        <v>44927</v>
      </c>
      <c r="B42" s="94">
        <v>78</v>
      </c>
      <c r="C42" s="94">
        <v>15</v>
      </c>
      <c r="D42" s="94">
        <v>34</v>
      </c>
      <c r="E42" s="94">
        <f t="shared" ref="E42" si="8">SUM(B42:D42)</f>
        <v>127</v>
      </c>
    </row>
    <row r="43" spans="1:20" x14ac:dyDescent="0.25">
      <c r="A43" s="92">
        <v>44958</v>
      </c>
      <c r="B43" s="65">
        <v>53</v>
      </c>
      <c r="C43" s="65">
        <v>17</v>
      </c>
      <c r="D43" s="65">
        <v>35</v>
      </c>
      <c r="E43" s="65">
        <f t="shared" ref="E43" si="9">SUM(B43:D43)</f>
        <v>105</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5658.409999999998</v>
      </c>
      <c r="C47" s="28">
        <v>575.02</v>
      </c>
      <c r="D47" s="28">
        <v>2324.4700000000003</v>
      </c>
      <c r="E47" s="28">
        <f>SUM(B47:D47)</f>
        <v>8557.8999999999978</v>
      </c>
      <c r="G47" s="12"/>
      <c r="T47" s="13"/>
    </row>
    <row r="48" spans="1:20" x14ac:dyDescent="0.25">
      <c r="A48" s="7">
        <v>43862</v>
      </c>
      <c r="B48" s="38">
        <v>3070.24</v>
      </c>
      <c r="C48" s="38">
        <v>2027.5899999999997</v>
      </c>
      <c r="D48" s="38">
        <v>1483.9299999999998</v>
      </c>
      <c r="E48" s="38">
        <f t="shared" ref="E48:E79" si="10">SUM(B48:D48)</f>
        <v>6581.76</v>
      </c>
      <c r="G48" s="12"/>
      <c r="T48" s="13"/>
    </row>
    <row r="49" spans="1:20" x14ac:dyDescent="0.25">
      <c r="A49" s="6">
        <v>43891</v>
      </c>
      <c r="B49" s="28">
        <v>4857.83</v>
      </c>
      <c r="C49" s="28">
        <v>3406.9799999999996</v>
      </c>
      <c r="D49" s="28">
        <v>2062.2600000000002</v>
      </c>
      <c r="E49" s="28">
        <f t="shared" si="10"/>
        <v>10327.07</v>
      </c>
      <c r="G49" s="12"/>
      <c r="T49" s="13"/>
    </row>
    <row r="50" spans="1:20" x14ac:dyDescent="0.25">
      <c r="A50" s="7">
        <v>43922</v>
      </c>
      <c r="B50" s="38">
        <v>7284.779999999997</v>
      </c>
      <c r="C50" s="38">
        <v>3581.37</v>
      </c>
      <c r="D50" s="38">
        <v>5413.68</v>
      </c>
      <c r="E50" s="38">
        <f t="shared" si="10"/>
        <v>16279.829999999998</v>
      </c>
      <c r="G50" s="12"/>
      <c r="T50" s="13"/>
    </row>
    <row r="51" spans="1:20" x14ac:dyDescent="0.25">
      <c r="A51" s="39">
        <v>43952</v>
      </c>
      <c r="B51" s="28">
        <v>3040.4400000000005</v>
      </c>
      <c r="C51" s="28">
        <v>4097.1900000000005</v>
      </c>
      <c r="D51" s="28">
        <v>5528.66</v>
      </c>
      <c r="E51" s="28">
        <f t="shared" si="10"/>
        <v>12666.29</v>
      </c>
      <c r="G51" s="12"/>
      <c r="T51" s="13"/>
    </row>
    <row r="52" spans="1:20" x14ac:dyDescent="0.25">
      <c r="A52" s="7">
        <v>43983</v>
      </c>
      <c r="B52" s="38">
        <v>3243.76</v>
      </c>
      <c r="C52" s="38">
        <v>3026.6400000000003</v>
      </c>
      <c r="D52" s="38">
        <v>6221.8099999999995</v>
      </c>
      <c r="E52" s="38">
        <f t="shared" si="10"/>
        <v>12492.21</v>
      </c>
      <c r="G52" s="12"/>
      <c r="T52" s="13"/>
    </row>
    <row r="53" spans="1:20" x14ac:dyDescent="0.25">
      <c r="A53" s="6">
        <v>44013</v>
      </c>
      <c r="B53" s="28">
        <v>3447.5800000000008</v>
      </c>
      <c r="C53" s="28">
        <v>1334.77</v>
      </c>
      <c r="D53" s="28">
        <v>5962.7</v>
      </c>
      <c r="E53" s="28">
        <f t="shared" si="10"/>
        <v>10745.05</v>
      </c>
      <c r="G53" s="12"/>
      <c r="T53" s="13"/>
    </row>
    <row r="54" spans="1:20" x14ac:dyDescent="0.25">
      <c r="A54" s="7">
        <v>44044</v>
      </c>
      <c r="B54" s="38">
        <v>3887.1899999999996</v>
      </c>
      <c r="C54" s="38">
        <v>698.56</v>
      </c>
      <c r="D54" s="38">
        <v>6743.5700000000006</v>
      </c>
      <c r="E54" s="38">
        <f t="shared" si="10"/>
        <v>11329.32</v>
      </c>
      <c r="G54" s="12"/>
      <c r="T54" s="13"/>
    </row>
    <row r="55" spans="1:20" x14ac:dyDescent="0.25">
      <c r="A55" s="6">
        <v>44075</v>
      </c>
      <c r="B55" s="28">
        <v>2651.6499999999996</v>
      </c>
      <c r="C55" s="28">
        <v>2111.84</v>
      </c>
      <c r="D55" s="28">
        <v>7099.9100000000008</v>
      </c>
      <c r="E55" s="28">
        <f t="shared" si="10"/>
        <v>11863.400000000001</v>
      </c>
      <c r="G55" s="12"/>
      <c r="T55" s="13"/>
    </row>
    <row r="56" spans="1:20" x14ac:dyDescent="0.25">
      <c r="A56" s="7">
        <v>44105</v>
      </c>
      <c r="B56" s="38">
        <v>5294.93</v>
      </c>
      <c r="C56" s="38">
        <v>2559.2599999999993</v>
      </c>
      <c r="D56" s="38">
        <v>7754.3</v>
      </c>
      <c r="E56" s="38">
        <f t="shared" si="10"/>
        <v>15608.49</v>
      </c>
      <c r="G56" s="12"/>
      <c r="T56" s="13"/>
    </row>
    <row r="57" spans="1:20" x14ac:dyDescent="0.25">
      <c r="A57" s="6">
        <v>44136</v>
      </c>
      <c r="B57" s="28">
        <v>4665.2099999999991</v>
      </c>
      <c r="C57" s="28">
        <v>2848.6999999999994</v>
      </c>
      <c r="D57" s="28">
        <v>10141.93</v>
      </c>
      <c r="E57" s="28">
        <f t="shared" si="10"/>
        <v>17655.839999999997</v>
      </c>
      <c r="G57" s="12"/>
      <c r="T57" s="13"/>
    </row>
    <row r="58" spans="1:20" x14ac:dyDescent="0.25">
      <c r="A58" s="7">
        <v>44166</v>
      </c>
      <c r="B58" s="38">
        <v>3983.66</v>
      </c>
      <c r="C58" s="38">
        <v>2930.57</v>
      </c>
      <c r="D58" s="38">
        <v>10114.379999999999</v>
      </c>
      <c r="E58" s="38">
        <f t="shared" si="10"/>
        <v>17028.61</v>
      </c>
      <c r="G58" s="12"/>
      <c r="T58" s="13"/>
    </row>
    <row r="59" spans="1:20" x14ac:dyDescent="0.25">
      <c r="A59" s="6">
        <v>44197</v>
      </c>
      <c r="B59" s="28">
        <v>3625</v>
      </c>
      <c r="C59" s="28">
        <v>4168</v>
      </c>
      <c r="D59" s="28">
        <v>7580</v>
      </c>
      <c r="E59" s="28">
        <f t="shared" si="10"/>
        <v>15373</v>
      </c>
      <c r="G59" s="12"/>
      <c r="T59" s="13"/>
    </row>
    <row r="60" spans="1:20" x14ac:dyDescent="0.25">
      <c r="A60" s="7">
        <v>44228</v>
      </c>
      <c r="B60" s="38">
        <v>1573.58</v>
      </c>
      <c r="C60" s="38">
        <v>3581.15</v>
      </c>
      <c r="D60" s="38">
        <v>7667.39</v>
      </c>
      <c r="E60" s="38">
        <f t="shared" si="10"/>
        <v>12822.119999999999</v>
      </c>
      <c r="G60" s="12"/>
      <c r="T60" s="13"/>
    </row>
    <row r="61" spans="1:20" x14ac:dyDescent="0.25">
      <c r="A61" s="6">
        <v>44256</v>
      </c>
      <c r="B61" s="28">
        <v>2698.59</v>
      </c>
      <c r="C61" s="28">
        <v>1321.58</v>
      </c>
      <c r="D61" s="28">
        <v>7615.87</v>
      </c>
      <c r="E61" s="28">
        <f t="shared" si="10"/>
        <v>11636.04</v>
      </c>
      <c r="G61" s="12"/>
      <c r="T61" s="13"/>
    </row>
    <row r="62" spans="1:20" x14ac:dyDescent="0.25">
      <c r="A62" s="7">
        <v>44287</v>
      </c>
      <c r="B62" s="38">
        <v>4242.2600000000011</v>
      </c>
      <c r="C62" s="38">
        <v>1717.02</v>
      </c>
      <c r="D62" s="38">
        <v>9878.4900000000016</v>
      </c>
      <c r="E62" s="38">
        <f t="shared" si="10"/>
        <v>15837.770000000002</v>
      </c>
      <c r="G62" s="14"/>
      <c r="H62" s="15"/>
      <c r="I62" s="15"/>
      <c r="J62" s="15"/>
      <c r="K62" s="15"/>
      <c r="L62" s="15"/>
      <c r="M62" s="15"/>
      <c r="N62" s="15"/>
      <c r="O62" s="15"/>
      <c r="P62" s="15"/>
      <c r="Q62" s="15"/>
      <c r="R62" s="15"/>
      <c r="S62" s="15"/>
      <c r="T62" s="16"/>
    </row>
    <row r="63" spans="1:20" x14ac:dyDescent="0.25">
      <c r="A63" s="6">
        <v>44317</v>
      </c>
      <c r="B63" s="28">
        <v>2801.41</v>
      </c>
      <c r="C63" s="28">
        <v>2499.9699999999998</v>
      </c>
      <c r="D63" s="28">
        <v>10700.329999999998</v>
      </c>
      <c r="E63" s="28">
        <f t="shared" si="10"/>
        <v>16001.709999999997</v>
      </c>
    </row>
    <row r="64" spans="1:20" x14ac:dyDescent="0.25">
      <c r="A64" s="7">
        <v>44348</v>
      </c>
      <c r="B64" s="38">
        <v>1180.99</v>
      </c>
      <c r="C64" s="38">
        <v>1514</v>
      </c>
      <c r="D64" s="38">
        <v>8311.44</v>
      </c>
      <c r="E64" s="38">
        <f t="shared" si="10"/>
        <v>11006.43</v>
      </c>
    </row>
    <row r="65" spans="1:11" x14ac:dyDescent="0.25">
      <c r="A65" s="6">
        <v>44378</v>
      </c>
      <c r="B65" s="28">
        <v>2736.3</v>
      </c>
      <c r="C65" s="28">
        <v>525.41</v>
      </c>
      <c r="D65" s="28">
        <v>8668.15</v>
      </c>
      <c r="E65" s="28">
        <f t="shared" si="10"/>
        <v>11929.86</v>
      </c>
    </row>
    <row r="66" spans="1:11" x14ac:dyDescent="0.25">
      <c r="A66" s="7">
        <v>44409</v>
      </c>
      <c r="B66" s="38">
        <v>2249.8200000000002</v>
      </c>
      <c r="C66" s="38">
        <v>621.81000000000006</v>
      </c>
      <c r="D66" s="38">
        <v>7745.61</v>
      </c>
      <c r="E66" s="38">
        <f t="shared" si="10"/>
        <v>10617.24</v>
      </c>
    </row>
    <row r="67" spans="1:11" x14ac:dyDescent="0.25">
      <c r="A67" s="6">
        <v>44440</v>
      </c>
      <c r="B67" s="28">
        <v>7481.3300000000036</v>
      </c>
      <c r="C67" s="28">
        <v>0</v>
      </c>
      <c r="D67" s="28">
        <v>850.96</v>
      </c>
      <c r="E67" s="28">
        <f t="shared" si="10"/>
        <v>8332.2900000000045</v>
      </c>
    </row>
    <row r="68" spans="1:11" x14ac:dyDescent="0.25">
      <c r="A68" s="7">
        <v>44470</v>
      </c>
      <c r="B68" s="38">
        <v>1829.4699999999998</v>
      </c>
      <c r="C68" s="38">
        <v>2007.2799999999997</v>
      </c>
      <c r="D68" s="38">
        <v>1078.83</v>
      </c>
      <c r="E68" s="38">
        <f t="shared" si="10"/>
        <v>4915.58</v>
      </c>
      <c r="H68" s="75" t="s">
        <v>15</v>
      </c>
      <c r="I68" s="76"/>
      <c r="J68" s="76"/>
      <c r="K68" s="77"/>
    </row>
    <row r="69" spans="1:11" x14ac:dyDescent="0.25">
      <c r="A69" s="6">
        <v>44501</v>
      </c>
      <c r="B69" s="28">
        <v>2366.2700000000004</v>
      </c>
      <c r="C69" s="28">
        <v>1118.07</v>
      </c>
      <c r="D69" s="28">
        <v>2536.13</v>
      </c>
      <c r="E69" s="28">
        <f t="shared" si="10"/>
        <v>6020.47</v>
      </c>
      <c r="H69" s="20" t="s">
        <v>2</v>
      </c>
      <c r="I69" s="21" t="s">
        <v>3</v>
      </c>
      <c r="J69" s="22" t="s">
        <v>4</v>
      </c>
      <c r="K69" s="48" t="s">
        <v>5</v>
      </c>
    </row>
    <row r="70" spans="1:11" x14ac:dyDescent="0.25">
      <c r="A70" s="7">
        <v>44531</v>
      </c>
      <c r="B70" s="38">
        <v>5522.6799999999994</v>
      </c>
      <c r="C70" s="38">
        <v>1469.93</v>
      </c>
      <c r="D70" s="38">
        <v>4177.5</v>
      </c>
      <c r="E70" s="38">
        <f t="shared" si="10"/>
        <v>11170.11</v>
      </c>
      <c r="G70" s="17" t="s">
        <v>6</v>
      </c>
      <c r="H70" s="34">
        <f>B84-B83</f>
        <v>-323.36000000000058</v>
      </c>
      <c r="I70" s="34">
        <f t="shared" ref="I70:K70" si="11">C84-C83</f>
        <v>340.95999999999958</v>
      </c>
      <c r="J70" s="34">
        <f t="shared" si="11"/>
        <v>236.96000000000004</v>
      </c>
      <c r="K70" s="35">
        <f t="shared" si="11"/>
        <v>254.55999999999767</v>
      </c>
    </row>
    <row r="71" spans="1:11" x14ac:dyDescent="0.25">
      <c r="A71" s="6">
        <v>44562</v>
      </c>
      <c r="B71" s="28">
        <v>2675.22</v>
      </c>
      <c r="C71" s="28">
        <v>3591.3399999999997</v>
      </c>
      <c r="D71" s="28">
        <v>4438.5199999999995</v>
      </c>
      <c r="E71" s="28">
        <f t="shared" si="10"/>
        <v>10705.079999999998</v>
      </c>
      <c r="G71" s="17" t="s">
        <v>7</v>
      </c>
      <c r="H71" s="36">
        <f>(B84-B83)/B83</f>
        <v>-7.7210157471854557E-2</v>
      </c>
      <c r="I71" s="36">
        <f t="shared" ref="I71:K71" si="12">(C84-C83)/C83</f>
        <v>0.29652563377831848</v>
      </c>
      <c r="J71" s="36">
        <f t="shared" si="12"/>
        <v>4.6284323568361978E-2</v>
      </c>
      <c r="K71" s="33">
        <f t="shared" si="12"/>
        <v>2.4342198371321573E-2</v>
      </c>
    </row>
    <row r="72" spans="1:11" x14ac:dyDescent="0.25">
      <c r="A72" s="7">
        <v>44593</v>
      </c>
      <c r="B72" s="38">
        <v>3756.2200000000003</v>
      </c>
      <c r="C72" s="38">
        <v>774.68999999999994</v>
      </c>
      <c r="D72" s="38">
        <v>7339.74</v>
      </c>
      <c r="E72" s="38">
        <f t="shared" si="10"/>
        <v>11870.65</v>
      </c>
      <c r="G72" s="17" t="s">
        <v>8</v>
      </c>
      <c r="H72" s="26">
        <f>B84-B72</f>
        <v>108.47000000000025</v>
      </c>
      <c r="I72" s="26">
        <f t="shared" ref="I72:K72" si="13">C84-C72</f>
        <v>716.12</v>
      </c>
      <c r="J72" s="26">
        <f t="shared" si="13"/>
        <v>-1983.1200000000008</v>
      </c>
      <c r="K72" s="27">
        <f t="shared" si="13"/>
        <v>-1158.5300000000007</v>
      </c>
    </row>
    <row r="73" spans="1:11" x14ac:dyDescent="0.25">
      <c r="A73" s="6">
        <v>44621</v>
      </c>
      <c r="B73" s="28">
        <v>4241.4799999999996</v>
      </c>
      <c r="C73" s="28">
        <v>1457.47</v>
      </c>
      <c r="D73" s="28">
        <v>8395.06</v>
      </c>
      <c r="E73" s="28">
        <f t="shared" si="10"/>
        <v>14094.009999999998</v>
      </c>
      <c r="G73" s="17" t="s">
        <v>9</v>
      </c>
      <c r="H73" s="18">
        <f>(B84-B72)/B72</f>
        <v>2.8877435293992431E-2</v>
      </c>
      <c r="I73" s="18">
        <f t="shared" ref="I73:K73" si="14">(C84-C72)/C72</f>
        <v>0.92439556467748396</v>
      </c>
      <c r="J73" s="18">
        <f t="shared" si="14"/>
        <v>-0.27018940725420804</v>
      </c>
      <c r="K73" s="19">
        <f t="shared" si="14"/>
        <v>-9.7596172071453602E-2</v>
      </c>
    </row>
    <row r="74" spans="1:11" x14ac:dyDescent="0.25">
      <c r="A74" s="7">
        <v>44652</v>
      </c>
      <c r="B74" s="38">
        <v>1728.71</v>
      </c>
      <c r="C74" s="38">
        <v>3617.79</v>
      </c>
      <c r="D74" s="38">
        <v>5496.52</v>
      </c>
      <c r="E74" s="38">
        <f t="shared" si="10"/>
        <v>10843.02</v>
      </c>
    </row>
    <row r="75" spans="1:11" x14ac:dyDescent="0.25">
      <c r="A75" s="6">
        <v>44682</v>
      </c>
      <c r="B75" s="28">
        <v>3337.2199999999993</v>
      </c>
      <c r="C75" s="28">
        <v>2366.0200000000004</v>
      </c>
      <c r="D75" s="28">
        <v>7618.41</v>
      </c>
      <c r="E75" s="28">
        <f t="shared" si="10"/>
        <v>13321.65</v>
      </c>
    </row>
    <row r="76" spans="1:11" x14ac:dyDescent="0.25">
      <c r="A76" s="7">
        <v>44713</v>
      </c>
      <c r="B76" s="38">
        <v>1786.0900000000001</v>
      </c>
      <c r="C76" s="38">
        <v>1061.1300000000001</v>
      </c>
      <c r="D76" s="38">
        <v>6896.99</v>
      </c>
      <c r="E76" s="38">
        <f t="shared" si="10"/>
        <v>9744.2099999999991</v>
      </c>
    </row>
    <row r="77" spans="1:11" x14ac:dyDescent="0.25">
      <c r="A77" s="6">
        <v>44743</v>
      </c>
      <c r="B77" s="28">
        <v>2047.5500000000002</v>
      </c>
      <c r="C77" s="28">
        <v>1878.5400000000002</v>
      </c>
      <c r="D77" s="28">
        <v>7544.02</v>
      </c>
      <c r="E77" s="28">
        <f t="shared" si="10"/>
        <v>11470.11</v>
      </c>
    </row>
    <row r="78" spans="1:11" x14ac:dyDescent="0.25">
      <c r="A78" s="7">
        <v>44774</v>
      </c>
      <c r="B78" s="38">
        <v>1980.27</v>
      </c>
      <c r="C78" s="38">
        <v>686.5200000000001</v>
      </c>
      <c r="D78" s="38">
        <v>7766.7400000000007</v>
      </c>
      <c r="E78" s="38">
        <f t="shared" si="10"/>
        <v>10433.530000000001</v>
      </c>
    </row>
    <row r="79" spans="1:11" x14ac:dyDescent="0.25">
      <c r="A79" s="39">
        <v>44805</v>
      </c>
      <c r="B79" s="40">
        <v>4614.83</v>
      </c>
      <c r="C79" s="40">
        <v>1751.61</v>
      </c>
      <c r="D79" s="40">
        <v>6010.0499999999993</v>
      </c>
      <c r="E79" s="40">
        <f t="shared" si="10"/>
        <v>12376.489999999998</v>
      </c>
    </row>
    <row r="80" spans="1:11" x14ac:dyDescent="0.25">
      <c r="A80" s="55">
        <v>44835</v>
      </c>
      <c r="B80" s="56">
        <v>4414.18</v>
      </c>
      <c r="C80" s="56">
        <v>1688.83</v>
      </c>
      <c r="D80" s="56">
        <v>7080.6500000000005</v>
      </c>
      <c r="E80" s="56">
        <f t="shared" ref="E80" si="15">SUM(B80:D80)</f>
        <v>13183.66</v>
      </c>
    </row>
    <row r="81" spans="1:5" x14ac:dyDescent="0.25">
      <c r="A81" s="58">
        <v>44866</v>
      </c>
      <c r="B81" s="66">
        <v>3848.3599999999997</v>
      </c>
      <c r="C81" s="66">
        <v>1510.5299999999997</v>
      </c>
      <c r="D81" s="66">
        <v>6644.17</v>
      </c>
      <c r="E81" s="66">
        <f t="shared" ref="E81" si="16">SUM(B81:D81)</f>
        <v>12003.06</v>
      </c>
    </row>
    <row r="82" spans="1:5" x14ac:dyDescent="0.25">
      <c r="A82" s="55">
        <v>44896</v>
      </c>
      <c r="B82" s="56">
        <v>3235.8800000000006</v>
      </c>
      <c r="C82" s="56">
        <v>1547.6999999999998</v>
      </c>
      <c r="D82" s="56">
        <v>4809.6899999999996</v>
      </c>
      <c r="E82" s="56">
        <f t="shared" ref="E82" si="17">SUM(B82:D82)</f>
        <v>9593.27</v>
      </c>
    </row>
    <row r="83" spans="1:5" x14ac:dyDescent="0.25">
      <c r="A83" s="90">
        <v>44927</v>
      </c>
      <c r="B83" s="91">
        <v>4188.0500000000011</v>
      </c>
      <c r="C83" s="91">
        <v>1149.8500000000004</v>
      </c>
      <c r="D83" s="91">
        <v>5119.6599999999989</v>
      </c>
      <c r="E83" s="91">
        <f t="shared" ref="E83" si="18">SUM(B83:D83)</f>
        <v>10457.560000000001</v>
      </c>
    </row>
    <row r="84" spans="1:5" x14ac:dyDescent="0.25">
      <c r="A84" s="92">
        <v>44958</v>
      </c>
      <c r="B84" s="93">
        <v>3864.6900000000005</v>
      </c>
      <c r="C84" s="93">
        <v>1490.81</v>
      </c>
      <c r="D84" s="93">
        <v>5356.619999999999</v>
      </c>
      <c r="E84" s="93">
        <f t="shared" ref="E84" si="19">SUM(B84:D84)</f>
        <v>10712.119999999999</v>
      </c>
    </row>
    <row r="86" spans="1:5" x14ac:dyDescent="0.25">
      <c r="A86" s="75" t="s">
        <v>12</v>
      </c>
      <c r="B86" s="77"/>
    </row>
    <row r="87" spans="1:5" x14ac:dyDescent="0.25">
      <c r="A87" s="29" t="s">
        <v>0</v>
      </c>
      <c r="B87" s="29" t="s">
        <v>13</v>
      </c>
    </row>
    <row r="88" spans="1:5" x14ac:dyDescent="0.25">
      <c r="A88" s="6">
        <v>43831</v>
      </c>
      <c r="B88" s="28">
        <f>E47/E6</f>
        <v>75.733628318584053</v>
      </c>
    </row>
    <row r="89" spans="1:5" x14ac:dyDescent="0.25">
      <c r="A89" s="7">
        <v>43862</v>
      </c>
      <c r="B89" s="38">
        <f>E48/E7</f>
        <v>75.652413793103449</v>
      </c>
    </row>
    <row r="90" spans="1:5" x14ac:dyDescent="0.25">
      <c r="A90" s="6">
        <v>43891</v>
      </c>
      <c r="B90" s="28">
        <f>E49/E8</f>
        <v>120.08220930232558</v>
      </c>
    </row>
    <row r="91" spans="1:5" x14ac:dyDescent="0.25">
      <c r="A91" s="7">
        <v>43922</v>
      </c>
      <c r="B91" s="38">
        <f>E50/E9</f>
        <v>128.18763779527558</v>
      </c>
    </row>
    <row r="92" spans="1:5" x14ac:dyDescent="0.25">
      <c r="A92" s="39">
        <v>43952</v>
      </c>
      <c r="B92" s="28">
        <f>E51/E10</f>
        <v>105.55241666666667</v>
      </c>
    </row>
    <row r="93" spans="1:5" x14ac:dyDescent="0.25">
      <c r="A93" s="7">
        <v>43983</v>
      </c>
      <c r="B93" s="38">
        <f>E52/E11</f>
        <v>86.153172413793101</v>
      </c>
    </row>
    <row r="94" spans="1:5" x14ac:dyDescent="0.25">
      <c r="A94" s="6">
        <v>44013</v>
      </c>
      <c r="B94" s="28">
        <f>E53/E12</f>
        <v>95.088938053097337</v>
      </c>
    </row>
    <row r="95" spans="1:5" x14ac:dyDescent="0.25">
      <c r="A95" s="7">
        <v>44044</v>
      </c>
      <c r="B95" s="38">
        <f>E54/E13</f>
        <v>100.25946902654867</v>
      </c>
    </row>
    <row r="96" spans="1:5" x14ac:dyDescent="0.25">
      <c r="A96" s="6">
        <v>44075</v>
      </c>
      <c r="B96" s="28">
        <f>E55/E14</f>
        <v>119.83232323232325</v>
      </c>
    </row>
    <row r="97" spans="1:8" x14ac:dyDescent="0.25">
      <c r="A97" s="7">
        <v>44105</v>
      </c>
      <c r="B97" s="38">
        <f>E56/E15</f>
        <v>120.99604651162791</v>
      </c>
    </row>
    <row r="98" spans="1:8" x14ac:dyDescent="0.25">
      <c r="A98" s="6">
        <v>44136</v>
      </c>
      <c r="B98" s="28">
        <f>E57/E16</f>
        <v>116.15684210526314</v>
      </c>
    </row>
    <row r="99" spans="1:8" x14ac:dyDescent="0.25">
      <c r="A99" s="7">
        <v>44166</v>
      </c>
      <c r="B99" s="38">
        <f>E58/E17</f>
        <v>129.9893893129771</v>
      </c>
    </row>
    <row r="100" spans="1:8" x14ac:dyDescent="0.25">
      <c r="A100" s="6">
        <v>44197</v>
      </c>
      <c r="B100" s="28">
        <f>E59/E18</f>
        <v>138.4954954954955</v>
      </c>
    </row>
    <row r="101" spans="1:8" x14ac:dyDescent="0.25">
      <c r="A101" s="7">
        <v>44228</v>
      </c>
      <c r="B101" s="38">
        <f>E60/E19</f>
        <v>130.83795918367346</v>
      </c>
    </row>
    <row r="102" spans="1:8" x14ac:dyDescent="0.25">
      <c r="A102" s="6">
        <v>44256</v>
      </c>
      <c r="B102" s="28">
        <f>E61/E20</f>
        <v>129.28933333333333</v>
      </c>
    </row>
    <row r="103" spans="1:8" x14ac:dyDescent="0.25">
      <c r="A103" s="7">
        <v>44287</v>
      </c>
      <c r="B103" s="38">
        <f>E62/E21</f>
        <v>149.41292452830191</v>
      </c>
    </row>
    <row r="104" spans="1:8" x14ac:dyDescent="0.25">
      <c r="A104" s="6">
        <v>44317</v>
      </c>
      <c r="B104" s="28">
        <f>E63/E22</f>
        <v>108.11966216216214</v>
      </c>
    </row>
    <row r="105" spans="1:8" x14ac:dyDescent="0.25">
      <c r="A105" s="7">
        <v>44348</v>
      </c>
      <c r="B105" s="38">
        <f>E64/E23</f>
        <v>114.6503125</v>
      </c>
    </row>
    <row r="106" spans="1:8" x14ac:dyDescent="0.25">
      <c r="A106" s="6">
        <v>44378</v>
      </c>
      <c r="B106" s="28">
        <f>E65/E24</f>
        <v>93.202031250000005</v>
      </c>
    </row>
    <row r="107" spans="1:8" x14ac:dyDescent="0.25">
      <c r="A107" s="7">
        <v>44409</v>
      </c>
      <c r="B107" s="38">
        <f>E66/E25</f>
        <v>137.88623376623377</v>
      </c>
    </row>
    <row r="108" spans="1:8" x14ac:dyDescent="0.25">
      <c r="A108" s="6">
        <v>44440</v>
      </c>
      <c r="B108" s="28">
        <f>E67/E26</f>
        <v>71.830086206896596</v>
      </c>
      <c r="H108" s="20" t="s">
        <v>13</v>
      </c>
    </row>
    <row r="109" spans="1:8" x14ac:dyDescent="0.25">
      <c r="A109" s="7">
        <v>44470</v>
      </c>
      <c r="B109" s="38">
        <f>E68/E27</f>
        <v>55.858863636363637</v>
      </c>
      <c r="G109" s="17" t="s">
        <v>6</v>
      </c>
      <c r="H109" s="30">
        <f>B125-B124</f>
        <v>19.677198350206197</v>
      </c>
    </row>
    <row r="110" spans="1:8" x14ac:dyDescent="0.25">
      <c r="A110" s="6">
        <v>44501</v>
      </c>
      <c r="B110" s="28">
        <f>E69/E28</f>
        <v>53.754196428571433</v>
      </c>
      <c r="G110" s="17" t="s">
        <v>7</v>
      </c>
      <c r="H110" s="25">
        <f>(B125-B124)/B124</f>
        <v>0.23896627803007456</v>
      </c>
    </row>
    <row r="111" spans="1:8" x14ac:dyDescent="0.25">
      <c r="A111" s="7">
        <v>44531</v>
      </c>
      <c r="B111" s="38">
        <f>E70/E29</f>
        <v>80.942826086956529</v>
      </c>
      <c r="G111" s="17" t="s">
        <v>8</v>
      </c>
      <c r="H111" s="31">
        <f>B125-B113</f>
        <v>0.56164346764346362</v>
      </c>
    </row>
    <row r="112" spans="1:8" x14ac:dyDescent="0.25">
      <c r="A112" s="6">
        <v>44562</v>
      </c>
      <c r="B112" s="28">
        <f>E71/E30</f>
        <v>84.291968503936999</v>
      </c>
      <c r="G112" s="17" t="s">
        <v>9</v>
      </c>
      <c r="H112" s="19">
        <f>(B125-B113)/B113</f>
        <v>5.5356939775231557E-3</v>
      </c>
    </row>
    <row r="113" spans="1:2" x14ac:dyDescent="0.25">
      <c r="A113" s="7">
        <v>44593</v>
      </c>
      <c r="B113" s="38">
        <f>E72/E31</f>
        <v>101.458547008547</v>
      </c>
    </row>
    <row r="114" spans="1:2" x14ac:dyDescent="0.25">
      <c r="A114" s="6">
        <v>44621</v>
      </c>
      <c r="B114" s="28">
        <f>E73/E32</f>
        <v>117.45008333333332</v>
      </c>
    </row>
    <row r="115" spans="1:2" x14ac:dyDescent="0.25">
      <c r="A115" s="7">
        <v>44652</v>
      </c>
      <c r="B115" s="38">
        <f>E74/E33</f>
        <v>107.35663366336634</v>
      </c>
    </row>
    <row r="116" spans="1:2" x14ac:dyDescent="0.25">
      <c r="A116" s="6">
        <v>44682</v>
      </c>
      <c r="B116" s="28">
        <f>E75/E34</f>
        <v>120.01486486486486</v>
      </c>
    </row>
    <row r="117" spans="1:2" x14ac:dyDescent="0.25">
      <c r="A117" s="7">
        <v>44713</v>
      </c>
      <c r="B117" s="38">
        <f>E76/E35</f>
        <v>94.603980582524258</v>
      </c>
    </row>
    <row r="118" spans="1:2" x14ac:dyDescent="0.25">
      <c r="A118" s="6">
        <v>44743</v>
      </c>
      <c r="B118" s="28">
        <f>E77/E36</f>
        <v>94.794297520661161</v>
      </c>
    </row>
    <row r="119" spans="1:2" x14ac:dyDescent="0.25">
      <c r="A119" s="7">
        <v>44774</v>
      </c>
      <c r="B119" s="38">
        <f>E78/E37</f>
        <v>95.720458715596337</v>
      </c>
    </row>
    <row r="120" spans="1:2" x14ac:dyDescent="0.25">
      <c r="A120" s="39">
        <v>44805</v>
      </c>
      <c r="B120" s="40">
        <f>E79/E38</f>
        <v>87.776524822695023</v>
      </c>
    </row>
    <row r="121" spans="1:2" x14ac:dyDescent="0.25">
      <c r="A121" s="55">
        <v>44835</v>
      </c>
      <c r="B121" s="56">
        <f>E80/E39</f>
        <v>116.6695575221239</v>
      </c>
    </row>
    <row r="122" spans="1:2" x14ac:dyDescent="0.25">
      <c r="A122" s="69">
        <v>44866</v>
      </c>
      <c r="B122" s="71">
        <f>E81/E40</f>
        <v>123.74288659793814</v>
      </c>
    </row>
    <row r="123" spans="1:2" x14ac:dyDescent="0.25">
      <c r="A123" s="88">
        <v>44896</v>
      </c>
      <c r="B123" s="89">
        <f>E82/E41</f>
        <v>83.419739130434792</v>
      </c>
    </row>
    <row r="124" spans="1:2" x14ac:dyDescent="0.25">
      <c r="A124" s="90">
        <v>44927</v>
      </c>
      <c r="B124" s="91">
        <f>E83/E42</f>
        <v>82.342992125984267</v>
      </c>
    </row>
    <row r="125" spans="1:2" x14ac:dyDescent="0.25">
      <c r="A125" s="92">
        <v>44958</v>
      </c>
      <c r="B125" s="93">
        <f>E84/E43</f>
        <v>102.02019047619046</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4C22-D09C-40F2-8BA1-0A61A1AB7800}">
  <dimension ref="A1:T125"/>
  <sheetViews>
    <sheetView topLeftCell="A9"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9.1406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17</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53242</v>
      </c>
      <c r="C6" s="8">
        <v>16304</v>
      </c>
      <c r="D6" s="8">
        <v>7752</v>
      </c>
      <c r="E6" s="8">
        <f>SUM(B6:D6)</f>
        <v>77298</v>
      </c>
      <c r="G6" s="12"/>
      <c r="T6" s="13"/>
    </row>
    <row r="7" spans="1:20" x14ac:dyDescent="0.25">
      <c r="A7" s="7">
        <v>43862</v>
      </c>
      <c r="B7" s="37">
        <v>51467</v>
      </c>
      <c r="C7" s="37">
        <v>16018</v>
      </c>
      <c r="D7" s="37">
        <v>6027</v>
      </c>
      <c r="E7" s="37">
        <f t="shared" ref="E7:E38" si="0">SUM(B7:D7)</f>
        <v>73512</v>
      </c>
      <c r="G7" s="12"/>
      <c r="T7" s="13"/>
    </row>
    <row r="8" spans="1:20" x14ac:dyDescent="0.25">
      <c r="A8" s="6">
        <v>43891</v>
      </c>
      <c r="B8" s="8">
        <v>53989</v>
      </c>
      <c r="C8" s="8">
        <v>20084</v>
      </c>
      <c r="D8" s="8">
        <v>7427</v>
      </c>
      <c r="E8" s="8">
        <f t="shared" si="0"/>
        <v>81500</v>
      </c>
      <c r="G8" s="12"/>
      <c r="T8" s="13"/>
    </row>
    <row r="9" spans="1:20" x14ac:dyDescent="0.25">
      <c r="A9" s="7">
        <v>43922</v>
      </c>
      <c r="B9" s="37">
        <v>47202</v>
      </c>
      <c r="C9" s="37">
        <v>21596</v>
      </c>
      <c r="D9" s="37">
        <v>16379</v>
      </c>
      <c r="E9" s="37">
        <f t="shared" si="0"/>
        <v>85177</v>
      </c>
      <c r="G9" s="12"/>
      <c r="T9" s="13"/>
    </row>
    <row r="10" spans="1:20" x14ac:dyDescent="0.25">
      <c r="A10" s="39">
        <v>43952</v>
      </c>
      <c r="B10" s="8">
        <v>41089</v>
      </c>
      <c r="C10" s="8">
        <v>20528</v>
      </c>
      <c r="D10" s="8">
        <v>26598</v>
      </c>
      <c r="E10" s="8">
        <f t="shared" si="0"/>
        <v>88215</v>
      </c>
      <c r="G10" s="12"/>
      <c r="T10" s="13"/>
    </row>
    <row r="11" spans="1:20" x14ac:dyDescent="0.25">
      <c r="A11" s="7">
        <v>43983</v>
      </c>
      <c r="B11" s="37">
        <v>37584</v>
      </c>
      <c r="C11" s="37">
        <v>17596</v>
      </c>
      <c r="D11" s="37">
        <v>31338</v>
      </c>
      <c r="E11" s="37">
        <f t="shared" si="0"/>
        <v>86518</v>
      </c>
      <c r="G11" s="12"/>
      <c r="T11" s="13"/>
    </row>
    <row r="12" spans="1:20" x14ac:dyDescent="0.25">
      <c r="A12" s="6">
        <v>44013</v>
      </c>
      <c r="B12" s="8">
        <v>38960</v>
      </c>
      <c r="C12" s="8">
        <v>14830</v>
      </c>
      <c r="D12" s="8">
        <v>32346</v>
      </c>
      <c r="E12" s="8">
        <f t="shared" si="0"/>
        <v>86136</v>
      </c>
      <c r="G12" s="12"/>
      <c r="T12" s="13"/>
    </row>
    <row r="13" spans="1:20" x14ac:dyDescent="0.25">
      <c r="A13" s="7">
        <v>44044</v>
      </c>
      <c r="B13" s="37">
        <v>38887</v>
      </c>
      <c r="C13" s="37">
        <v>15033</v>
      </c>
      <c r="D13" s="37">
        <v>30857</v>
      </c>
      <c r="E13" s="37">
        <f t="shared" si="0"/>
        <v>84777</v>
      </c>
      <c r="G13" s="12"/>
      <c r="T13" s="13"/>
    </row>
    <row r="14" spans="1:20" x14ac:dyDescent="0.25">
      <c r="A14" s="6">
        <v>44075</v>
      </c>
      <c r="B14" s="8">
        <v>42647</v>
      </c>
      <c r="C14" s="8">
        <v>14630</v>
      </c>
      <c r="D14" s="8">
        <v>31635</v>
      </c>
      <c r="E14" s="8">
        <f t="shared" si="0"/>
        <v>88912</v>
      </c>
      <c r="G14" s="12"/>
      <c r="T14" s="13"/>
    </row>
    <row r="15" spans="1:20" x14ac:dyDescent="0.25">
      <c r="A15" s="7">
        <v>44105</v>
      </c>
      <c r="B15" s="37">
        <v>39740</v>
      </c>
      <c r="C15" s="37">
        <v>15056</v>
      </c>
      <c r="D15" s="37">
        <v>30522</v>
      </c>
      <c r="E15" s="37">
        <f t="shared" si="0"/>
        <v>85318</v>
      </c>
      <c r="G15" s="12"/>
      <c r="T15" s="13"/>
    </row>
    <row r="16" spans="1:20" x14ac:dyDescent="0.25">
      <c r="A16" s="6">
        <v>44136</v>
      </c>
      <c r="B16" s="8">
        <v>45033</v>
      </c>
      <c r="C16" s="8">
        <v>15490</v>
      </c>
      <c r="D16" s="8">
        <v>31754</v>
      </c>
      <c r="E16" s="8">
        <f t="shared" si="0"/>
        <v>92277</v>
      </c>
      <c r="G16" s="12"/>
      <c r="T16" s="13"/>
    </row>
    <row r="17" spans="1:20" x14ac:dyDescent="0.25">
      <c r="A17" s="7">
        <v>44166</v>
      </c>
      <c r="B17" s="37">
        <v>44326</v>
      </c>
      <c r="C17" s="37">
        <v>16741</v>
      </c>
      <c r="D17" s="37">
        <v>33761</v>
      </c>
      <c r="E17" s="37">
        <f t="shared" si="0"/>
        <v>94828</v>
      </c>
      <c r="G17" s="12"/>
      <c r="T17" s="13"/>
    </row>
    <row r="18" spans="1:20" x14ac:dyDescent="0.25">
      <c r="A18" s="6">
        <v>44197</v>
      </c>
      <c r="B18" s="8">
        <v>37684</v>
      </c>
      <c r="C18" s="8">
        <v>12999</v>
      </c>
      <c r="D18" s="8">
        <v>33305</v>
      </c>
      <c r="E18" s="8">
        <f t="shared" si="0"/>
        <v>83988</v>
      </c>
      <c r="G18" s="12"/>
      <c r="T18" s="13"/>
    </row>
    <row r="19" spans="1:20" x14ac:dyDescent="0.25">
      <c r="A19" s="7">
        <v>44228</v>
      </c>
      <c r="B19" s="37">
        <v>38907</v>
      </c>
      <c r="C19" s="37">
        <v>14847</v>
      </c>
      <c r="D19" s="37">
        <v>33377</v>
      </c>
      <c r="E19" s="37">
        <f t="shared" si="0"/>
        <v>87131</v>
      </c>
      <c r="G19" s="12"/>
      <c r="T19" s="13"/>
    </row>
    <row r="20" spans="1:20" x14ac:dyDescent="0.25">
      <c r="A20" s="6">
        <v>44256</v>
      </c>
      <c r="B20" s="8">
        <v>33733</v>
      </c>
      <c r="C20" s="8">
        <v>11347</v>
      </c>
      <c r="D20" s="8">
        <v>31743</v>
      </c>
      <c r="E20" s="8">
        <f t="shared" si="0"/>
        <v>76823</v>
      </c>
      <c r="G20" s="12"/>
      <c r="T20" s="13"/>
    </row>
    <row r="21" spans="1:20" x14ac:dyDescent="0.25">
      <c r="A21" s="7">
        <v>44287</v>
      </c>
      <c r="B21" s="37">
        <v>35845</v>
      </c>
      <c r="C21" s="37">
        <v>11248</v>
      </c>
      <c r="D21" s="37">
        <v>27821</v>
      </c>
      <c r="E21" s="37">
        <f t="shared" si="0"/>
        <v>74914</v>
      </c>
      <c r="G21" s="14"/>
      <c r="H21" s="15"/>
      <c r="I21" s="15"/>
      <c r="J21" s="15"/>
      <c r="K21" s="15"/>
      <c r="L21" s="15"/>
      <c r="M21" s="15"/>
      <c r="N21" s="15"/>
      <c r="O21" s="15"/>
      <c r="P21" s="15"/>
      <c r="Q21" s="15"/>
      <c r="R21" s="15"/>
      <c r="S21" s="15"/>
      <c r="T21" s="16"/>
    </row>
    <row r="22" spans="1:20" x14ac:dyDescent="0.25">
      <c r="A22" s="6">
        <v>44317</v>
      </c>
      <c r="B22" s="8">
        <v>39122</v>
      </c>
      <c r="C22" s="8">
        <v>12340</v>
      </c>
      <c r="D22" s="8">
        <v>27318</v>
      </c>
      <c r="E22" s="8">
        <f t="shared" si="0"/>
        <v>78780</v>
      </c>
    </row>
    <row r="23" spans="1:20" x14ac:dyDescent="0.25">
      <c r="A23" s="7">
        <v>44348</v>
      </c>
      <c r="B23" s="37">
        <v>38665</v>
      </c>
      <c r="C23" s="37">
        <v>14247</v>
      </c>
      <c r="D23" s="37">
        <v>27476</v>
      </c>
      <c r="E23" s="37">
        <f t="shared" si="0"/>
        <v>80388</v>
      </c>
    </row>
    <row r="24" spans="1:20" x14ac:dyDescent="0.25">
      <c r="A24" s="6">
        <v>44378</v>
      </c>
      <c r="B24" s="8">
        <v>38630</v>
      </c>
      <c r="C24" s="8">
        <v>14067</v>
      </c>
      <c r="D24" s="8">
        <v>28280</v>
      </c>
      <c r="E24" s="8">
        <f t="shared" si="0"/>
        <v>80977</v>
      </c>
    </row>
    <row r="25" spans="1:20" x14ac:dyDescent="0.25">
      <c r="A25" s="7">
        <v>44409</v>
      </c>
      <c r="B25" s="37">
        <v>37269</v>
      </c>
      <c r="C25" s="37">
        <v>12353</v>
      </c>
      <c r="D25" s="37">
        <v>24776</v>
      </c>
      <c r="E25" s="37">
        <f t="shared" si="0"/>
        <v>74398</v>
      </c>
    </row>
    <row r="26" spans="1:20" x14ac:dyDescent="0.25">
      <c r="A26" s="6">
        <v>44440</v>
      </c>
      <c r="B26" s="8">
        <v>42077</v>
      </c>
      <c r="C26" s="8">
        <v>13210</v>
      </c>
      <c r="D26" s="8">
        <v>23429</v>
      </c>
      <c r="E26" s="8">
        <f t="shared" si="0"/>
        <v>78716</v>
      </c>
    </row>
    <row r="27" spans="1:20" x14ac:dyDescent="0.25">
      <c r="A27" s="7">
        <v>44470</v>
      </c>
      <c r="B27" s="37">
        <v>39745</v>
      </c>
      <c r="C27" s="37">
        <v>15108</v>
      </c>
      <c r="D27" s="37">
        <v>20137</v>
      </c>
      <c r="E27" s="37">
        <f t="shared" si="0"/>
        <v>74990</v>
      </c>
      <c r="H27" s="75" t="s">
        <v>1</v>
      </c>
      <c r="I27" s="76"/>
      <c r="J27" s="76"/>
      <c r="K27" s="77"/>
    </row>
    <row r="28" spans="1:20" x14ac:dyDescent="0.25">
      <c r="A28" s="6">
        <v>44501</v>
      </c>
      <c r="B28" s="8">
        <v>43618</v>
      </c>
      <c r="C28" s="8">
        <v>14280</v>
      </c>
      <c r="D28" s="8">
        <v>19508</v>
      </c>
      <c r="E28" s="8">
        <f t="shared" si="0"/>
        <v>77406</v>
      </c>
      <c r="H28" s="45" t="s">
        <v>2</v>
      </c>
      <c r="I28" s="46" t="s">
        <v>3</v>
      </c>
      <c r="J28" s="47" t="s">
        <v>4</v>
      </c>
      <c r="K28" s="48" t="s">
        <v>5</v>
      </c>
      <c r="Q28" s="24"/>
    </row>
    <row r="29" spans="1:20" x14ac:dyDescent="0.25">
      <c r="A29" s="7">
        <v>44531</v>
      </c>
      <c r="B29" s="37">
        <v>42504</v>
      </c>
      <c r="C29" s="37">
        <v>15893</v>
      </c>
      <c r="D29" s="37">
        <v>18090</v>
      </c>
      <c r="E29" s="37">
        <f t="shared" si="0"/>
        <v>76487</v>
      </c>
      <c r="G29" s="17" t="s">
        <v>6</v>
      </c>
      <c r="H29" s="34">
        <f>B43-B42</f>
        <v>-3860</v>
      </c>
      <c r="I29" s="34">
        <f t="shared" ref="I29:K29" si="1">C43-C42</f>
        <v>1283</v>
      </c>
      <c r="J29" s="34">
        <f t="shared" si="1"/>
        <v>-1703</v>
      </c>
      <c r="K29" s="35">
        <f t="shared" si="1"/>
        <v>-4280</v>
      </c>
      <c r="Q29" s="24"/>
    </row>
    <row r="30" spans="1:20" x14ac:dyDescent="0.25">
      <c r="A30" s="6">
        <v>44562</v>
      </c>
      <c r="B30" s="8">
        <v>44894</v>
      </c>
      <c r="C30" s="8">
        <v>15092</v>
      </c>
      <c r="D30" s="8">
        <v>17198</v>
      </c>
      <c r="E30" s="8">
        <f t="shared" si="0"/>
        <v>77184</v>
      </c>
      <c r="G30" s="17" t="s">
        <v>7</v>
      </c>
      <c r="H30" s="49">
        <f>(B43-B42)/B42</f>
        <v>-7.6989050002991805E-2</v>
      </c>
      <c r="I30" s="49">
        <f t="shared" ref="I30:K30" si="2">(C43-C42)/C42</f>
        <v>8.9233551258867713E-2</v>
      </c>
      <c r="J30" s="49">
        <f t="shared" si="2"/>
        <v>-0.19330306469920544</v>
      </c>
      <c r="K30" s="25">
        <f t="shared" si="2"/>
        <v>-5.8370269348789638E-2</v>
      </c>
    </row>
    <row r="31" spans="1:20" x14ac:dyDescent="0.25">
      <c r="A31" s="7">
        <v>44593</v>
      </c>
      <c r="B31" s="37">
        <v>43637</v>
      </c>
      <c r="C31" s="37">
        <v>15485</v>
      </c>
      <c r="D31" s="37">
        <v>16128</v>
      </c>
      <c r="E31" s="37">
        <f t="shared" si="0"/>
        <v>75250</v>
      </c>
      <c r="G31" s="17" t="s">
        <v>8</v>
      </c>
      <c r="H31" s="50">
        <f>B43-B31</f>
        <v>2640</v>
      </c>
      <c r="I31" s="50">
        <f t="shared" ref="I31:K31" si="3">C43-C31</f>
        <v>176</v>
      </c>
      <c r="J31" s="50">
        <f t="shared" si="3"/>
        <v>-9021</v>
      </c>
      <c r="K31" s="51">
        <f t="shared" si="3"/>
        <v>-6205</v>
      </c>
    </row>
    <row r="32" spans="1:20" x14ac:dyDescent="0.25">
      <c r="A32" s="6">
        <v>44621</v>
      </c>
      <c r="B32" s="8">
        <v>38872</v>
      </c>
      <c r="C32" s="8">
        <v>11253</v>
      </c>
      <c r="D32" s="8">
        <v>11648</v>
      </c>
      <c r="E32" s="8">
        <f t="shared" si="0"/>
        <v>61773</v>
      </c>
      <c r="G32" s="17" t="s">
        <v>9</v>
      </c>
      <c r="H32" s="52">
        <f>(B43-B31)/B31</f>
        <v>6.0499117721199897E-2</v>
      </c>
      <c r="I32" s="52">
        <f t="shared" ref="I32:K32" si="4">(C43-C31)/C31</f>
        <v>1.1365837907652568E-2</v>
      </c>
      <c r="J32" s="52">
        <f t="shared" si="4"/>
        <v>-0.55933779761904767</v>
      </c>
      <c r="K32" s="53">
        <f t="shared" si="4"/>
        <v>-8.2458471760797347E-2</v>
      </c>
    </row>
    <row r="33" spans="1:20" x14ac:dyDescent="0.25">
      <c r="A33" s="7">
        <v>44652</v>
      </c>
      <c r="B33" s="37">
        <v>44226</v>
      </c>
      <c r="C33" s="37">
        <v>12381</v>
      </c>
      <c r="D33" s="37">
        <v>9483</v>
      </c>
      <c r="E33" s="37">
        <f t="shared" si="0"/>
        <v>66090</v>
      </c>
    </row>
    <row r="34" spans="1:20" x14ac:dyDescent="0.25">
      <c r="A34" s="6">
        <v>44682</v>
      </c>
      <c r="B34" s="8">
        <v>44433</v>
      </c>
      <c r="C34" s="8">
        <v>13701</v>
      </c>
      <c r="D34" s="8">
        <v>7887</v>
      </c>
      <c r="E34" s="8">
        <f t="shared" si="0"/>
        <v>66021</v>
      </c>
    </row>
    <row r="35" spans="1:20" x14ac:dyDescent="0.25">
      <c r="A35" s="7">
        <v>44713</v>
      </c>
      <c r="B35" s="37">
        <v>48270</v>
      </c>
      <c r="C35" s="37">
        <v>15423</v>
      </c>
      <c r="D35" s="37">
        <v>8604</v>
      </c>
      <c r="E35" s="37">
        <f t="shared" si="0"/>
        <v>72297</v>
      </c>
    </row>
    <row r="36" spans="1:20" x14ac:dyDescent="0.25">
      <c r="A36" s="6">
        <v>44743</v>
      </c>
      <c r="B36" s="8">
        <v>45897</v>
      </c>
      <c r="C36" s="8">
        <v>16301</v>
      </c>
      <c r="D36" s="8">
        <v>8634</v>
      </c>
      <c r="E36" s="8">
        <f t="shared" si="0"/>
        <v>70832</v>
      </c>
    </row>
    <row r="37" spans="1:20" x14ac:dyDescent="0.25">
      <c r="A37" s="7">
        <v>44774</v>
      </c>
      <c r="B37" s="37">
        <v>44872</v>
      </c>
      <c r="C37" s="37">
        <v>14148</v>
      </c>
      <c r="D37" s="37">
        <v>8702</v>
      </c>
      <c r="E37" s="37">
        <f t="shared" si="0"/>
        <v>67722</v>
      </c>
    </row>
    <row r="38" spans="1:20" x14ac:dyDescent="0.25">
      <c r="A38" s="42">
        <v>44805</v>
      </c>
      <c r="B38" s="43">
        <v>47056</v>
      </c>
      <c r="C38" s="43">
        <v>14983</v>
      </c>
      <c r="D38" s="43">
        <v>8686</v>
      </c>
      <c r="E38" s="43">
        <f t="shared" si="0"/>
        <v>70725</v>
      </c>
    </row>
    <row r="39" spans="1:20" x14ac:dyDescent="0.25">
      <c r="A39" s="64">
        <v>44835</v>
      </c>
      <c r="B39" s="54">
        <v>47844</v>
      </c>
      <c r="C39" s="54">
        <v>16111</v>
      </c>
      <c r="D39" s="54">
        <v>8132</v>
      </c>
      <c r="E39" s="54">
        <f t="shared" ref="E39" si="5">SUM(B39:D39)</f>
        <v>72087</v>
      </c>
    </row>
    <row r="40" spans="1:20" x14ac:dyDescent="0.25">
      <c r="A40" s="69">
        <v>44866</v>
      </c>
      <c r="B40" s="70">
        <v>51228</v>
      </c>
      <c r="C40" s="70">
        <v>16428</v>
      </c>
      <c r="D40" s="70">
        <v>9400</v>
      </c>
      <c r="E40" s="70">
        <f>SUM(B40:D40)</f>
        <v>77056</v>
      </c>
    </row>
    <row r="41" spans="1:20" x14ac:dyDescent="0.25">
      <c r="A41" s="88">
        <v>44896</v>
      </c>
      <c r="B41" s="54">
        <v>47930</v>
      </c>
      <c r="C41" s="54">
        <v>17746</v>
      </c>
      <c r="D41" s="54">
        <v>10094</v>
      </c>
      <c r="E41" s="54">
        <f>SUM(B41:D41)</f>
        <v>75770</v>
      </c>
    </row>
    <row r="42" spans="1:20" x14ac:dyDescent="0.25">
      <c r="A42" s="90">
        <v>44927</v>
      </c>
      <c r="B42" s="94">
        <v>50137</v>
      </c>
      <c r="C42" s="94">
        <v>14378</v>
      </c>
      <c r="D42" s="94">
        <v>8810</v>
      </c>
      <c r="E42" s="94">
        <f>SUM(B42:D42)</f>
        <v>73325</v>
      </c>
    </row>
    <row r="43" spans="1:20" x14ac:dyDescent="0.25">
      <c r="A43" s="92">
        <v>44958</v>
      </c>
      <c r="B43" s="65">
        <v>46277</v>
      </c>
      <c r="C43" s="65">
        <v>15661</v>
      </c>
      <c r="D43" s="65">
        <v>7107</v>
      </c>
      <c r="E43" s="65">
        <f>SUM(B43:D43)</f>
        <v>69045</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5817118.8200000003</v>
      </c>
      <c r="C47" s="28">
        <v>3831179.8</v>
      </c>
      <c r="D47" s="28">
        <v>2190658.5499999998</v>
      </c>
      <c r="E47" s="28">
        <f>SUM(B47:D47)</f>
        <v>11838957.170000002</v>
      </c>
      <c r="G47" s="12"/>
      <c r="T47" s="13"/>
    </row>
    <row r="48" spans="1:20" x14ac:dyDescent="0.25">
      <c r="A48" s="7">
        <v>43862</v>
      </c>
      <c r="B48" s="38">
        <v>5475936.5199999996</v>
      </c>
      <c r="C48" s="38">
        <v>3809838.33</v>
      </c>
      <c r="D48" s="38">
        <v>1887442.35</v>
      </c>
      <c r="E48" s="38">
        <f t="shared" ref="E48:E79" si="6">SUM(B48:D48)</f>
        <v>11173217.199999999</v>
      </c>
      <c r="G48" s="12"/>
      <c r="T48" s="13"/>
    </row>
    <row r="49" spans="1:20" x14ac:dyDescent="0.25">
      <c r="A49" s="6">
        <v>43891</v>
      </c>
      <c r="B49" s="28">
        <v>6301409.1900000004</v>
      </c>
      <c r="C49" s="28">
        <v>4701837.1100000003</v>
      </c>
      <c r="D49" s="28">
        <v>2505227</v>
      </c>
      <c r="E49" s="28">
        <f t="shared" si="6"/>
        <v>13508473.300000001</v>
      </c>
      <c r="G49" s="12"/>
      <c r="T49" s="13"/>
    </row>
    <row r="50" spans="1:20" x14ac:dyDescent="0.25">
      <c r="A50" s="7">
        <v>43922</v>
      </c>
      <c r="B50" s="38">
        <v>5289594.8</v>
      </c>
      <c r="C50" s="38">
        <v>5721816.9900000002</v>
      </c>
      <c r="D50" s="38">
        <v>6525456.7199999997</v>
      </c>
      <c r="E50" s="38">
        <f t="shared" si="6"/>
        <v>17536868.509999998</v>
      </c>
      <c r="G50" s="12"/>
      <c r="T50" s="13"/>
    </row>
    <row r="51" spans="1:20" x14ac:dyDescent="0.25">
      <c r="A51" s="39">
        <v>43952</v>
      </c>
      <c r="B51" s="28">
        <v>4240861.92</v>
      </c>
      <c r="C51" s="28">
        <v>5185322.78</v>
      </c>
      <c r="D51" s="28">
        <v>13166529.58</v>
      </c>
      <c r="E51" s="28">
        <f t="shared" si="6"/>
        <v>22592714.280000001</v>
      </c>
      <c r="G51" s="12"/>
      <c r="T51" s="13"/>
    </row>
    <row r="52" spans="1:20" x14ac:dyDescent="0.25">
      <c r="A52" s="7">
        <v>43983</v>
      </c>
      <c r="B52" s="38">
        <v>3124857.61</v>
      </c>
      <c r="C52" s="38">
        <v>3592694.07</v>
      </c>
      <c r="D52" s="38">
        <v>16355175.6</v>
      </c>
      <c r="E52" s="38">
        <f t="shared" si="6"/>
        <v>23072727.280000001</v>
      </c>
      <c r="G52" s="12"/>
      <c r="T52" s="13"/>
    </row>
    <row r="53" spans="1:20" x14ac:dyDescent="0.25">
      <c r="A53" s="6">
        <v>44013</v>
      </c>
      <c r="B53" s="28">
        <v>3239709.47</v>
      </c>
      <c r="C53" s="28">
        <v>2593685.5699999998</v>
      </c>
      <c r="D53" s="28">
        <v>18332091.23</v>
      </c>
      <c r="E53" s="28">
        <f t="shared" si="6"/>
        <v>24165486.27</v>
      </c>
      <c r="G53" s="12"/>
      <c r="T53" s="13"/>
    </row>
    <row r="54" spans="1:20" x14ac:dyDescent="0.25">
      <c r="A54" s="7">
        <v>44044</v>
      </c>
      <c r="B54" s="38">
        <v>3268774.61</v>
      </c>
      <c r="C54" s="38">
        <v>2634793.71</v>
      </c>
      <c r="D54" s="38">
        <v>18567942.07</v>
      </c>
      <c r="E54" s="38">
        <f t="shared" si="6"/>
        <v>24471510.390000001</v>
      </c>
      <c r="G54" s="12"/>
      <c r="T54" s="13"/>
    </row>
    <row r="55" spans="1:20" x14ac:dyDescent="0.25">
      <c r="A55" s="6">
        <v>44075</v>
      </c>
      <c r="B55" s="28">
        <v>3928063.06</v>
      </c>
      <c r="C55" s="28">
        <v>2793681.96</v>
      </c>
      <c r="D55" s="28">
        <v>20100842.170000002</v>
      </c>
      <c r="E55" s="28">
        <f t="shared" si="6"/>
        <v>26822587.190000001</v>
      </c>
      <c r="G55" s="12"/>
      <c r="T55" s="13"/>
    </row>
    <row r="56" spans="1:20" x14ac:dyDescent="0.25">
      <c r="A56" s="7">
        <v>44105</v>
      </c>
      <c r="B56" s="38">
        <v>3486701.01</v>
      </c>
      <c r="C56" s="38">
        <v>2886857.46</v>
      </c>
      <c r="D56" s="38">
        <v>20721526.530000001</v>
      </c>
      <c r="E56" s="38">
        <f t="shared" si="6"/>
        <v>27095085</v>
      </c>
      <c r="G56" s="12"/>
      <c r="T56" s="13"/>
    </row>
    <row r="57" spans="1:20" x14ac:dyDescent="0.25">
      <c r="A57" s="6">
        <v>44136</v>
      </c>
      <c r="B57" s="28">
        <v>3851204.41</v>
      </c>
      <c r="C57" s="28">
        <v>2808617.23</v>
      </c>
      <c r="D57" s="28">
        <v>22087379.859999999</v>
      </c>
      <c r="E57" s="28">
        <f t="shared" si="6"/>
        <v>28747201.5</v>
      </c>
      <c r="G57" s="12"/>
      <c r="T57" s="13"/>
    </row>
    <row r="58" spans="1:20" x14ac:dyDescent="0.25">
      <c r="A58" s="7">
        <v>44166</v>
      </c>
      <c r="B58" s="38">
        <v>4436798</v>
      </c>
      <c r="C58" s="38">
        <v>3242752</v>
      </c>
      <c r="D58" s="38">
        <v>24529487</v>
      </c>
      <c r="E58" s="38">
        <f t="shared" si="6"/>
        <v>32209037</v>
      </c>
      <c r="G58" s="12"/>
      <c r="T58" s="13"/>
    </row>
    <row r="59" spans="1:20" x14ac:dyDescent="0.25">
      <c r="A59" s="6">
        <v>44197</v>
      </c>
      <c r="B59" s="28">
        <v>4313280</v>
      </c>
      <c r="C59" s="28">
        <v>3226964</v>
      </c>
      <c r="D59" s="28">
        <v>27141111</v>
      </c>
      <c r="E59" s="28">
        <f t="shared" si="6"/>
        <v>34681355</v>
      </c>
      <c r="G59" s="12"/>
      <c r="T59" s="13"/>
    </row>
    <row r="60" spans="1:20" x14ac:dyDescent="0.25">
      <c r="A60" s="7">
        <v>44228</v>
      </c>
      <c r="B60" s="38">
        <v>4642548</v>
      </c>
      <c r="C60" s="38">
        <v>3904261</v>
      </c>
      <c r="D60" s="38">
        <v>29965089</v>
      </c>
      <c r="E60" s="38">
        <f t="shared" si="6"/>
        <v>38511898</v>
      </c>
      <c r="G60" s="12"/>
      <c r="T60" s="13"/>
    </row>
    <row r="61" spans="1:20" x14ac:dyDescent="0.25">
      <c r="A61" s="6">
        <v>44256</v>
      </c>
      <c r="B61" s="28">
        <v>3857505.17</v>
      </c>
      <c r="C61" s="28">
        <v>3024401.8900000011</v>
      </c>
      <c r="D61" s="28">
        <v>30795650.779999997</v>
      </c>
      <c r="E61" s="28">
        <f t="shared" si="6"/>
        <v>37677557.839999996</v>
      </c>
      <c r="G61" s="12"/>
      <c r="T61" s="13"/>
    </row>
    <row r="62" spans="1:20" x14ac:dyDescent="0.25">
      <c r="A62" s="7">
        <v>44287</v>
      </c>
      <c r="B62" s="38">
        <v>3860739.7100000009</v>
      </c>
      <c r="C62" s="38">
        <v>2734286.2100000004</v>
      </c>
      <c r="D62" s="38">
        <v>29680063.72000001</v>
      </c>
      <c r="E62" s="38">
        <f t="shared" si="6"/>
        <v>36275089.640000015</v>
      </c>
      <c r="G62" s="14"/>
      <c r="H62" s="15"/>
      <c r="I62" s="15"/>
      <c r="J62" s="15"/>
      <c r="K62" s="15"/>
      <c r="L62" s="15"/>
      <c r="M62" s="15"/>
      <c r="N62" s="15"/>
      <c r="O62" s="15"/>
      <c r="P62" s="15"/>
      <c r="Q62" s="15"/>
      <c r="R62" s="15"/>
      <c r="S62" s="15"/>
      <c r="T62" s="16"/>
    </row>
    <row r="63" spans="1:20" x14ac:dyDescent="0.25">
      <c r="A63" s="6">
        <v>44317</v>
      </c>
      <c r="B63" s="28">
        <v>3959215.3800000004</v>
      </c>
      <c r="C63" s="28">
        <v>2690413.7999999989</v>
      </c>
      <c r="D63" s="28">
        <v>29728327.730000008</v>
      </c>
      <c r="E63" s="28">
        <f t="shared" si="6"/>
        <v>36377956.910000011</v>
      </c>
    </row>
    <row r="64" spans="1:20" x14ac:dyDescent="0.25">
      <c r="A64" s="7">
        <v>44348</v>
      </c>
      <c r="B64" s="38">
        <v>3508491.9400000018</v>
      </c>
      <c r="C64" s="38">
        <v>2829084.5899999989</v>
      </c>
      <c r="D64" s="38">
        <v>29274822.670000006</v>
      </c>
      <c r="E64" s="38">
        <f t="shared" si="6"/>
        <v>35612399.200000003</v>
      </c>
    </row>
    <row r="65" spans="1:11" x14ac:dyDescent="0.25">
      <c r="A65" s="6">
        <v>44378</v>
      </c>
      <c r="B65" s="28">
        <v>3460643.42</v>
      </c>
      <c r="C65" s="28">
        <v>2664418.87</v>
      </c>
      <c r="D65" s="28">
        <v>27342507.789999999</v>
      </c>
      <c r="E65" s="28">
        <f t="shared" si="6"/>
        <v>33467570.079999998</v>
      </c>
    </row>
    <row r="66" spans="1:11" x14ac:dyDescent="0.25">
      <c r="A66" s="7">
        <v>44409</v>
      </c>
      <c r="B66" s="38">
        <v>3714327.9899999998</v>
      </c>
      <c r="C66" s="38">
        <v>2479337.31</v>
      </c>
      <c r="D66" s="38">
        <v>21387806.969999988</v>
      </c>
      <c r="E66" s="38">
        <f t="shared" si="6"/>
        <v>27581472.269999988</v>
      </c>
    </row>
    <row r="67" spans="1:11" x14ac:dyDescent="0.25">
      <c r="A67" s="6">
        <v>44440</v>
      </c>
      <c r="B67" s="28">
        <v>4562723.129999998</v>
      </c>
      <c r="C67" s="28">
        <v>2791883.07</v>
      </c>
      <c r="D67" s="28">
        <v>18700618.629999999</v>
      </c>
      <c r="E67" s="28">
        <f t="shared" si="6"/>
        <v>26055224.829999998</v>
      </c>
    </row>
    <row r="68" spans="1:11" x14ac:dyDescent="0.25">
      <c r="A68" s="7">
        <v>44470</v>
      </c>
      <c r="B68" s="38">
        <v>3838711.8800000008</v>
      </c>
      <c r="C68" s="38">
        <v>3211095.1199999992</v>
      </c>
      <c r="D68" s="38">
        <v>13569756.589999994</v>
      </c>
      <c r="E68" s="38">
        <f t="shared" si="6"/>
        <v>20619563.589999996</v>
      </c>
      <c r="H68" s="75" t="s">
        <v>15</v>
      </c>
      <c r="I68" s="76"/>
      <c r="J68" s="76"/>
      <c r="K68" s="77"/>
    </row>
    <row r="69" spans="1:11" x14ac:dyDescent="0.25">
      <c r="A69" s="6">
        <v>44501</v>
      </c>
      <c r="B69" s="28">
        <v>4312954.54</v>
      </c>
      <c r="C69" s="28">
        <v>2859576.0900000003</v>
      </c>
      <c r="D69" s="28">
        <v>11234711.92</v>
      </c>
      <c r="E69" s="28">
        <f t="shared" si="6"/>
        <v>18407242.550000001</v>
      </c>
      <c r="H69" s="20" t="s">
        <v>2</v>
      </c>
      <c r="I69" s="21" t="s">
        <v>3</v>
      </c>
      <c r="J69" s="22" t="s">
        <v>4</v>
      </c>
      <c r="K69" s="48" t="s">
        <v>5</v>
      </c>
    </row>
    <row r="70" spans="1:11" x14ac:dyDescent="0.25">
      <c r="A70" s="7">
        <v>44531</v>
      </c>
      <c r="B70" s="38">
        <v>4528630.4200000018</v>
      </c>
      <c r="C70" s="38">
        <v>3303766.4799999991</v>
      </c>
      <c r="D70" s="38">
        <v>9335662.4500000011</v>
      </c>
      <c r="E70" s="38">
        <f t="shared" si="6"/>
        <v>17168059.350000001</v>
      </c>
      <c r="G70" s="17" t="s">
        <v>6</v>
      </c>
      <c r="H70" s="34">
        <f>B84-B83</f>
        <v>-321337.89999999758</v>
      </c>
      <c r="I70" s="34">
        <f t="shared" ref="I70:K70" si="7">C84-C83</f>
        <v>354973.82999999914</v>
      </c>
      <c r="J70" s="34">
        <f t="shared" si="7"/>
        <v>-215328.53000000073</v>
      </c>
      <c r="K70" s="35">
        <f t="shared" si="7"/>
        <v>-181692.59999999963</v>
      </c>
    </row>
    <row r="71" spans="1:11" x14ac:dyDescent="0.25">
      <c r="A71" s="6">
        <v>44562</v>
      </c>
      <c r="B71" s="28">
        <v>5701919.7600000026</v>
      </c>
      <c r="C71" s="28">
        <v>3775849.7100000004</v>
      </c>
      <c r="D71" s="28">
        <v>9117381.8900000025</v>
      </c>
      <c r="E71" s="28">
        <f t="shared" si="6"/>
        <v>18595151.360000007</v>
      </c>
      <c r="G71" s="17" t="s">
        <v>7</v>
      </c>
      <c r="H71" s="36">
        <f>(B84-B83)/B83</f>
        <v>-4.720393006971866E-2</v>
      </c>
      <c r="I71" s="36">
        <f t="shared" ref="I71:K71" si="8">(C84-C83)/C83</f>
        <v>9.9927887564787168E-2</v>
      </c>
      <c r="J71" s="36">
        <f t="shared" si="8"/>
        <v>-7.9861078826508863E-2</v>
      </c>
      <c r="K71" s="33">
        <f t="shared" si="8"/>
        <v>-1.3916376127696866E-2</v>
      </c>
    </row>
    <row r="72" spans="1:11" x14ac:dyDescent="0.25">
      <c r="A72" s="7">
        <v>44593</v>
      </c>
      <c r="B72" s="38">
        <v>6096347.700000002</v>
      </c>
      <c r="C72" s="38">
        <v>4224471.7899999991</v>
      </c>
      <c r="D72" s="38">
        <v>8860087.1900000013</v>
      </c>
      <c r="E72" s="38">
        <f t="shared" si="6"/>
        <v>19180906.680000003</v>
      </c>
      <c r="G72" s="17" t="s">
        <v>8</v>
      </c>
      <c r="H72" s="26">
        <f>B84-B72</f>
        <v>389753.93999999668</v>
      </c>
      <c r="I72" s="26">
        <f t="shared" ref="I72:K72" si="9">C84-C72</f>
        <v>-317198.00999999931</v>
      </c>
      <c r="J72" s="26">
        <f t="shared" si="9"/>
        <v>-6379126.9500000011</v>
      </c>
      <c r="K72" s="27">
        <f t="shared" si="9"/>
        <v>-6306571.0200000051</v>
      </c>
    </row>
    <row r="73" spans="1:11" x14ac:dyDescent="0.25">
      <c r="A73" s="6">
        <v>44621</v>
      </c>
      <c r="B73" s="28">
        <v>4688417</v>
      </c>
      <c r="C73" s="28">
        <v>3012255</v>
      </c>
      <c r="D73" s="28">
        <v>6206469</v>
      </c>
      <c r="E73" s="28">
        <f t="shared" si="6"/>
        <v>13907141</v>
      </c>
      <c r="G73" s="17" t="s">
        <v>9</v>
      </c>
      <c r="H73" s="18">
        <f>(B84-B72)/B72</f>
        <v>6.3932367243422897E-2</v>
      </c>
      <c r="I73" s="18">
        <f t="shared" ref="I73:K73" si="10">(C84-C72)/C72</f>
        <v>-7.5085839311522393E-2</v>
      </c>
      <c r="J73" s="18">
        <f t="shared" si="10"/>
        <v>-0.71998466981226172</v>
      </c>
      <c r="K73" s="19">
        <f t="shared" si="10"/>
        <v>-0.32879420797015235</v>
      </c>
    </row>
    <row r="74" spans="1:11" x14ac:dyDescent="0.25">
      <c r="A74" s="7">
        <v>44652</v>
      </c>
      <c r="B74" s="38">
        <v>5216062.1900000023</v>
      </c>
      <c r="C74" s="38">
        <v>2962011.5000000005</v>
      </c>
      <c r="D74" s="38">
        <v>4851121.6899999995</v>
      </c>
      <c r="E74" s="38">
        <f t="shared" si="6"/>
        <v>13029195.380000003</v>
      </c>
    </row>
    <row r="75" spans="1:11" x14ac:dyDescent="0.25">
      <c r="A75" s="6">
        <v>44682</v>
      </c>
      <c r="B75" s="28">
        <v>4729683.3000000045</v>
      </c>
      <c r="C75" s="28">
        <v>2900565.1099999989</v>
      </c>
      <c r="D75" s="28">
        <v>3564579.1</v>
      </c>
      <c r="E75" s="28">
        <f t="shared" si="6"/>
        <v>11194827.510000004</v>
      </c>
    </row>
    <row r="76" spans="1:11" x14ac:dyDescent="0.25">
      <c r="A76" s="7">
        <v>44713</v>
      </c>
      <c r="B76" s="38">
        <v>5041672.3999999976</v>
      </c>
      <c r="C76" s="38">
        <v>3166985.5000000014</v>
      </c>
      <c r="D76" s="38">
        <v>3425632.9000000004</v>
      </c>
      <c r="E76" s="38">
        <f t="shared" si="6"/>
        <v>11634290.799999999</v>
      </c>
    </row>
    <row r="77" spans="1:11" x14ac:dyDescent="0.25">
      <c r="A77" s="6">
        <v>44743</v>
      </c>
      <c r="B77" s="28">
        <v>4319564.8400000008</v>
      </c>
      <c r="C77" s="28">
        <v>3142895.899999999</v>
      </c>
      <c r="D77" s="28">
        <v>3120915.7499999981</v>
      </c>
      <c r="E77" s="28">
        <f t="shared" si="6"/>
        <v>10583376.489999998</v>
      </c>
    </row>
    <row r="78" spans="1:11" x14ac:dyDescent="0.25">
      <c r="A78" s="7">
        <v>44774</v>
      </c>
      <c r="B78" s="38">
        <v>4335150.8400000017</v>
      </c>
      <c r="C78" s="38">
        <v>2643075.67</v>
      </c>
      <c r="D78" s="38">
        <v>2807307.15</v>
      </c>
      <c r="E78" s="38">
        <f t="shared" si="6"/>
        <v>9785533.660000002</v>
      </c>
    </row>
    <row r="79" spans="1:11" x14ac:dyDescent="0.25">
      <c r="A79" s="39">
        <v>44805</v>
      </c>
      <c r="B79" s="40">
        <v>4999069.459999999</v>
      </c>
      <c r="C79" s="40">
        <v>2990136.790000001</v>
      </c>
      <c r="D79" s="40">
        <v>2692050.8699999987</v>
      </c>
      <c r="E79" s="40">
        <f t="shared" si="6"/>
        <v>10681257.119999999</v>
      </c>
    </row>
    <row r="80" spans="1:11" x14ac:dyDescent="0.25">
      <c r="A80" s="55">
        <v>44835</v>
      </c>
      <c r="B80" s="56">
        <v>4781535.4299999978</v>
      </c>
      <c r="C80" s="56">
        <v>3143722.5800000005</v>
      </c>
      <c r="D80" s="56">
        <v>2483952.8799999994</v>
      </c>
      <c r="E80" s="56">
        <f t="shared" ref="E80" si="11">SUM(B80:D80)</f>
        <v>10409210.889999997</v>
      </c>
    </row>
    <row r="81" spans="1:5" x14ac:dyDescent="0.25">
      <c r="A81" s="58">
        <v>44866</v>
      </c>
      <c r="B81" s="66">
        <v>4911622.0200000005</v>
      </c>
      <c r="C81" s="66">
        <v>2895966.120000001</v>
      </c>
      <c r="D81" s="66">
        <v>2617150.6</v>
      </c>
      <c r="E81" s="66">
        <f t="shared" ref="E81" si="12">SUM(B81:D81)</f>
        <v>10424738.740000002</v>
      </c>
    </row>
    <row r="82" spans="1:5" x14ac:dyDescent="0.25">
      <c r="A82" s="55">
        <v>44896</v>
      </c>
      <c r="B82" s="56">
        <v>5288664.3500000006</v>
      </c>
      <c r="C82" s="56">
        <v>3448862.9900000012</v>
      </c>
      <c r="D82" s="56">
        <v>2694728.2700000005</v>
      </c>
      <c r="E82" s="56">
        <f t="shared" ref="E82" si="13">SUM(B82:D82)</f>
        <v>11432255.610000003</v>
      </c>
    </row>
    <row r="83" spans="1:5" x14ac:dyDescent="0.25">
      <c r="A83" s="90">
        <v>44927</v>
      </c>
      <c r="B83" s="91">
        <v>6807439.5399999963</v>
      </c>
      <c r="C83" s="91">
        <v>3552299.9500000007</v>
      </c>
      <c r="D83" s="91">
        <v>2696288.7700000014</v>
      </c>
      <c r="E83" s="91">
        <f t="shared" ref="E83" si="14">SUM(B83:D83)</f>
        <v>13056028.259999998</v>
      </c>
    </row>
    <row r="84" spans="1:5" x14ac:dyDescent="0.25">
      <c r="A84" s="92">
        <v>44958</v>
      </c>
      <c r="B84" s="93">
        <v>6486101.6399999987</v>
      </c>
      <c r="C84" s="93">
        <v>3907273.78</v>
      </c>
      <c r="D84" s="93">
        <v>2480960.2400000007</v>
      </c>
      <c r="E84" s="93">
        <f t="shared" ref="E84" si="15">SUM(B84:D84)</f>
        <v>12874335.659999998</v>
      </c>
    </row>
    <row r="86" spans="1:5" x14ac:dyDescent="0.25">
      <c r="A86" s="75" t="s">
        <v>12</v>
      </c>
      <c r="B86" s="77"/>
    </row>
    <row r="87" spans="1:5" x14ac:dyDescent="0.25">
      <c r="A87" s="29" t="s">
        <v>0</v>
      </c>
      <c r="B87" s="29" t="s">
        <v>13</v>
      </c>
    </row>
    <row r="88" spans="1:5" x14ac:dyDescent="0.25">
      <c r="A88" s="6">
        <v>43831</v>
      </c>
      <c r="B88" s="8">
        <f>E47/E6</f>
        <v>153.15994165437658</v>
      </c>
    </row>
    <row r="89" spans="1:5" x14ac:dyDescent="0.25">
      <c r="A89" s="7">
        <v>43862</v>
      </c>
      <c r="B89" s="37">
        <f>E48/E7</f>
        <v>151.99174556534987</v>
      </c>
    </row>
    <row r="90" spans="1:5" x14ac:dyDescent="0.25">
      <c r="A90" s="6">
        <v>43891</v>
      </c>
      <c r="B90" s="8">
        <f>E49/E8</f>
        <v>165.74813865030677</v>
      </c>
    </row>
    <row r="91" spans="1:5" x14ac:dyDescent="0.25">
      <c r="A91" s="7">
        <v>43922</v>
      </c>
      <c r="B91" s="37">
        <f>E50/E9</f>
        <v>205.8873699472862</v>
      </c>
    </row>
    <row r="92" spans="1:5" x14ac:dyDescent="0.25">
      <c r="A92" s="6">
        <v>43952</v>
      </c>
      <c r="B92" s="8">
        <f>E51/E10</f>
        <v>256.10966706342458</v>
      </c>
    </row>
    <row r="93" spans="1:5" x14ac:dyDescent="0.25">
      <c r="A93" s="7">
        <v>43983</v>
      </c>
      <c r="B93" s="37">
        <f>E52/E11</f>
        <v>266.68123719919555</v>
      </c>
    </row>
    <row r="94" spans="1:5" x14ac:dyDescent="0.25">
      <c r="A94" s="6">
        <v>44013</v>
      </c>
      <c r="B94" s="8">
        <f>E53/E12</f>
        <v>280.55036535246586</v>
      </c>
    </row>
    <row r="95" spans="1:5" x14ac:dyDescent="0.25">
      <c r="A95" s="7">
        <v>44044</v>
      </c>
      <c r="B95" s="37">
        <f>E54/E13</f>
        <v>288.65742347570688</v>
      </c>
    </row>
    <row r="96" spans="1:5" x14ac:dyDescent="0.25">
      <c r="A96" s="6">
        <v>44075</v>
      </c>
      <c r="B96" s="8">
        <f>E55/E14</f>
        <v>301.67567021324459</v>
      </c>
    </row>
    <row r="97" spans="1:8" x14ac:dyDescent="0.25">
      <c r="A97" s="7">
        <v>44105</v>
      </c>
      <c r="B97" s="37">
        <f>E56/E15</f>
        <v>317.57759206732459</v>
      </c>
    </row>
    <row r="98" spans="1:8" x14ac:dyDescent="0.25">
      <c r="A98" s="6">
        <v>44136</v>
      </c>
      <c r="B98" s="8">
        <f>E57/E16</f>
        <v>311.53160050716866</v>
      </c>
    </row>
    <row r="99" spans="1:8" x14ac:dyDescent="0.25">
      <c r="A99" s="7">
        <v>44166</v>
      </c>
      <c r="B99" s="37">
        <f>E58/E17</f>
        <v>339.65745349474838</v>
      </c>
    </row>
    <row r="100" spans="1:8" x14ac:dyDescent="0.25">
      <c r="A100" s="6">
        <v>44197</v>
      </c>
      <c r="B100" s="8">
        <f>E59/E18</f>
        <v>412.9322641329714</v>
      </c>
    </row>
    <row r="101" spans="1:8" x14ac:dyDescent="0.25">
      <c r="A101" s="7">
        <v>44228</v>
      </c>
      <c r="B101" s="37">
        <f>E60/E19</f>
        <v>441.99995409211419</v>
      </c>
    </row>
    <row r="102" spans="1:8" x14ac:dyDescent="0.25">
      <c r="A102" s="6">
        <v>44256</v>
      </c>
      <c r="B102" s="8">
        <f>E61/E20</f>
        <v>490.4463225856839</v>
      </c>
    </row>
    <row r="103" spans="1:8" x14ac:dyDescent="0.25">
      <c r="A103" s="7">
        <v>44287</v>
      </c>
      <c r="B103" s="37">
        <f>E62/E21</f>
        <v>484.22310435966597</v>
      </c>
    </row>
    <row r="104" spans="1:8" x14ac:dyDescent="0.25">
      <c r="A104" s="6">
        <v>44317</v>
      </c>
      <c r="B104" s="8">
        <f>E63/E22</f>
        <v>461.76639895912683</v>
      </c>
    </row>
    <row r="105" spans="1:8" x14ac:dyDescent="0.25">
      <c r="A105" s="7">
        <v>44348</v>
      </c>
      <c r="B105" s="37">
        <f>E64/E23</f>
        <v>443.0064089167538</v>
      </c>
    </row>
    <row r="106" spans="1:8" x14ac:dyDescent="0.25">
      <c r="A106" s="6">
        <v>44378</v>
      </c>
      <c r="B106" s="8">
        <f>E65/E24</f>
        <v>413.2972335354483</v>
      </c>
    </row>
    <row r="107" spans="1:8" x14ac:dyDescent="0.25">
      <c r="A107" s="7">
        <v>44409</v>
      </c>
      <c r="B107" s="37">
        <f>E66/E25</f>
        <v>370.72867913115931</v>
      </c>
    </row>
    <row r="108" spans="1:8" x14ac:dyDescent="0.25">
      <c r="A108" s="6">
        <v>44440</v>
      </c>
      <c r="B108" s="8">
        <f>E67/E26</f>
        <v>331.00290703287766</v>
      </c>
      <c r="H108" s="20" t="s">
        <v>13</v>
      </c>
    </row>
    <row r="109" spans="1:8" x14ac:dyDescent="0.25">
      <c r="A109" s="7">
        <v>44470</v>
      </c>
      <c r="B109" s="37">
        <f>E68/E27</f>
        <v>274.9641764235231</v>
      </c>
      <c r="G109" s="17" t="s">
        <v>6</v>
      </c>
      <c r="H109" s="30">
        <f>B125-B124</f>
        <v>8.4059857507655806</v>
      </c>
    </row>
    <row r="110" spans="1:8" x14ac:dyDescent="0.25">
      <c r="A110" s="6">
        <v>44501</v>
      </c>
      <c r="B110" s="8">
        <f>E69/E28</f>
        <v>237.80123698421312</v>
      </c>
      <c r="G110" s="17" t="s">
        <v>7</v>
      </c>
      <c r="H110" s="25">
        <f>(B125-B124)/B124</f>
        <v>4.7209525967653369E-2</v>
      </c>
    </row>
    <row r="111" spans="1:8" x14ac:dyDescent="0.25">
      <c r="A111" s="7">
        <v>44531</v>
      </c>
      <c r="B111" s="37">
        <f>E70/E29</f>
        <v>224.45721952750142</v>
      </c>
      <c r="G111" s="17" t="s">
        <v>8</v>
      </c>
      <c r="H111" s="31">
        <f>B125-B113</f>
        <v>-68.43280133508199</v>
      </c>
    </row>
    <row r="112" spans="1:8" x14ac:dyDescent="0.25">
      <c r="A112" s="6">
        <v>44562</v>
      </c>
      <c r="B112" s="8">
        <f>E71/E30</f>
        <v>240.91976782752911</v>
      </c>
      <c r="G112" s="17" t="s">
        <v>9</v>
      </c>
      <c r="H112" s="19">
        <f>(B125-B113)/B113</f>
        <v>-0.26847366427335739</v>
      </c>
    </row>
    <row r="113" spans="1:2" x14ac:dyDescent="0.25">
      <c r="A113" s="7">
        <v>44593</v>
      </c>
      <c r="B113" s="37">
        <f>E72/E31</f>
        <v>254.8957698338871</v>
      </c>
    </row>
    <row r="114" spans="1:2" x14ac:dyDescent="0.25">
      <c r="A114" s="6">
        <v>44621</v>
      </c>
      <c r="B114" s="8">
        <f>E73/E32</f>
        <v>225.13300309196575</v>
      </c>
    </row>
    <row r="115" spans="1:2" x14ac:dyDescent="0.25">
      <c r="A115" s="7">
        <v>44652</v>
      </c>
      <c r="B115" s="37">
        <f>E74/E33</f>
        <v>197.14321954909974</v>
      </c>
    </row>
    <row r="116" spans="1:2" x14ac:dyDescent="0.25">
      <c r="A116" s="6">
        <v>44682</v>
      </c>
      <c r="B116" s="8">
        <f>E75/E34</f>
        <v>169.56464624892084</v>
      </c>
    </row>
    <row r="117" spans="1:2" x14ac:dyDescent="0.25">
      <c r="A117" s="7">
        <v>44713</v>
      </c>
      <c r="B117" s="37">
        <f>E76/E35</f>
        <v>160.92356252679917</v>
      </c>
    </row>
    <row r="118" spans="1:2" x14ac:dyDescent="0.25">
      <c r="A118" s="6">
        <v>44743</v>
      </c>
      <c r="B118" s="8">
        <f>E77/E36</f>
        <v>149.41518649762816</v>
      </c>
    </row>
    <row r="119" spans="1:2" x14ac:dyDescent="0.25">
      <c r="A119" s="7">
        <v>44774</v>
      </c>
      <c r="B119" s="37">
        <f>E78/E37</f>
        <v>144.49563893564871</v>
      </c>
    </row>
    <row r="120" spans="1:2" x14ac:dyDescent="0.25">
      <c r="A120" s="39">
        <v>44805</v>
      </c>
      <c r="B120" s="41">
        <f>E79/E38</f>
        <v>151.02519787910921</v>
      </c>
    </row>
    <row r="121" spans="1:2" x14ac:dyDescent="0.25">
      <c r="A121" s="55">
        <v>44835</v>
      </c>
      <c r="B121" s="57">
        <f>E80/E39</f>
        <v>144.39789268522753</v>
      </c>
    </row>
    <row r="122" spans="1:2" x14ac:dyDescent="0.25">
      <c r="A122" s="69">
        <v>44866</v>
      </c>
      <c r="B122" s="70">
        <f>E81/E40</f>
        <v>135.28782625622927</v>
      </c>
    </row>
    <row r="123" spans="1:2" x14ac:dyDescent="0.25">
      <c r="A123" s="88">
        <v>44896</v>
      </c>
      <c r="B123" s="54">
        <f>E82/E41</f>
        <v>150.88102956315169</v>
      </c>
    </row>
    <row r="124" spans="1:2" x14ac:dyDescent="0.25">
      <c r="A124" s="90">
        <v>44927</v>
      </c>
      <c r="B124" s="94">
        <f>E83/E42</f>
        <v>178.05698274803953</v>
      </c>
    </row>
    <row r="125" spans="1:2" x14ac:dyDescent="0.25">
      <c r="A125" s="92">
        <v>44958</v>
      </c>
      <c r="B125" s="65">
        <f>E84/E43</f>
        <v>186.46296849880511</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FF10-3B62-4882-BF75-217AA644B35E}">
  <dimension ref="A1:T125"/>
  <sheetViews>
    <sheetView workbookViewId="0">
      <selection activeCell="G38" sqref="G38"/>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8.5703125"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33</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3078</v>
      </c>
      <c r="C6" s="8">
        <v>927</v>
      </c>
      <c r="D6" s="8">
        <v>1125</v>
      </c>
      <c r="E6" s="8">
        <f>SUM(B6:D6)</f>
        <v>5130</v>
      </c>
      <c r="G6" s="12"/>
      <c r="T6" s="13"/>
    </row>
    <row r="7" spans="1:20" x14ac:dyDescent="0.25">
      <c r="A7" s="7">
        <v>43862</v>
      </c>
      <c r="B7" s="37">
        <v>3125</v>
      </c>
      <c r="C7" s="37">
        <v>930</v>
      </c>
      <c r="D7" s="37">
        <v>1064</v>
      </c>
      <c r="E7" s="37">
        <f t="shared" ref="E7:E38" si="0">SUM(B7:D7)</f>
        <v>5119</v>
      </c>
      <c r="G7" s="12"/>
      <c r="T7" s="13"/>
    </row>
    <row r="8" spans="1:20" x14ac:dyDescent="0.25">
      <c r="A8" s="6">
        <v>43891</v>
      </c>
      <c r="B8" s="8">
        <v>3582</v>
      </c>
      <c r="C8" s="8">
        <v>1026</v>
      </c>
      <c r="D8" s="8">
        <v>1234</v>
      </c>
      <c r="E8" s="8">
        <f t="shared" si="0"/>
        <v>5842</v>
      </c>
      <c r="G8" s="12"/>
      <c r="T8" s="13"/>
    </row>
    <row r="9" spans="1:20" x14ac:dyDescent="0.25">
      <c r="A9" s="7">
        <v>43922</v>
      </c>
      <c r="B9" s="37">
        <v>4758</v>
      </c>
      <c r="C9" s="37">
        <v>1514</v>
      </c>
      <c r="D9" s="37">
        <v>1621</v>
      </c>
      <c r="E9" s="37">
        <f t="shared" si="0"/>
        <v>7893</v>
      </c>
      <c r="G9" s="12"/>
      <c r="T9" s="13"/>
    </row>
    <row r="10" spans="1:20" x14ac:dyDescent="0.25">
      <c r="A10" s="6">
        <v>43952</v>
      </c>
      <c r="B10" s="8">
        <v>3653</v>
      </c>
      <c r="C10" s="8">
        <v>1797</v>
      </c>
      <c r="D10" s="8">
        <v>2237</v>
      </c>
      <c r="E10" s="8">
        <f t="shared" si="0"/>
        <v>7687</v>
      </c>
      <c r="G10" s="12"/>
      <c r="T10" s="13"/>
    </row>
    <row r="11" spans="1:20" x14ac:dyDescent="0.25">
      <c r="A11" s="7">
        <v>43983</v>
      </c>
      <c r="B11" s="37">
        <v>2998</v>
      </c>
      <c r="C11" s="37">
        <v>1270</v>
      </c>
      <c r="D11" s="37">
        <v>2502</v>
      </c>
      <c r="E11" s="37">
        <f t="shared" si="0"/>
        <v>6770</v>
      </c>
      <c r="G11" s="12"/>
      <c r="T11" s="13"/>
    </row>
    <row r="12" spans="1:20" x14ac:dyDescent="0.25">
      <c r="A12" s="6">
        <v>44013</v>
      </c>
      <c r="B12" s="8">
        <v>3801</v>
      </c>
      <c r="C12" s="8">
        <v>908</v>
      </c>
      <c r="D12" s="8">
        <v>2394</v>
      </c>
      <c r="E12" s="8">
        <f t="shared" si="0"/>
        <v>7103</v>
      </c>
      <c r="G12" s="12"/>
      <c r="T12" s="13"/>
    </row>
    <row r="13" spans="1:20" x14ac:dyDescent="0.25">
      <c r="A13" s="7">
        <v>44044</v>
      </c>
      <c r="B13" s="37">
        <v>4265</v>
      </c>
      <c r="C13" s="37">
        <v>958</v>
      </c>
      <c r="D13" s="37">
        <v>2181</v>
      </c>
      <c r="E13" s="37">
        <f t="shared" si="0"/>
        <v>7404</v>
      </c>
      <c r="G13" s="12"/>
      <c r="T13" s="13"/>
    </row>
    <row r="14" spans="1:20" x14ac:dyDescent="0.25">
      <c r="A14" s="6">
        <v>44075</v>
      </c>
      <c r="B14" s="8">
        <v>3958</v>
      </c>
      <c r="C14" s="8">
        <v>1636</v>
      </c>
      <c r="D14" s="8">
        <v>2216</v>
      </c>
      <c r="E14" s="8">
        <f t="shared" si="0"/>
        <v>7810</v>
      </c>
      <c r="G14" s="12"/>
      <c r="T14" s="13"/>
    </row>
    <row r="15" spans="1:20" x14ac:dyDescent="0.25">
      <c r="A15" s="7">
        <v>44105</v>
      </c>
      <c r="B15" s="37">
        <v>3841</v>
      </c>
      <c r="C15" s="37">
        <v>1007</v>
      </c>
      <c r="D15" s="37">
        <v>2720</v>
      </c>
      <c r="E15" s="37">
        <f t="shared" si="0"/>
        <v>7568</v>
      </c>
      <c r="G15" s="12"/>
      <c r="T15" s="13"/>
    </row>
    <row r="16" spans="1:20" x14ac:dyDescent="0.25">
      <c r="A16" s="6">
        <v>44136</v>
      </c>
      <c r="B16" s="8">
        <v>4738</v>
      </c>
      <c r="C16" s="8">
        <v>1516</v>
      </c>
      <c r="D16" s="8">
        <v>2342</v>
      </c>
      <c r="E16" s="8">
        <f t="shared" si="0"/>
        <v>8596</v>
      </c>
      <c r="G16" s="12"/>
      <c r="T16" s="13"/>
    </row>
    <row r="17" spans="1:20" x14ac:dyDescent="0.25">
      <c r="A17" s="7">
        <v>44166</v>
      </c>
      <c r="B17" s="37">
        <v>5087</v>
      </c>
      <c r="C17" s="37">
        <v>1149</v>
      </c>
      <c r="D17" s="37">
        <v>1774</v>
      </c>
      <c r="E17" s="37">
        <f t="shared" si="0"/>
        <v>8010</v>
      </c>
      <c r="G17" s="12"/>
      <c r="T17" s="13"/>
    </row>
    <row r="18" spans="1:20" x14ac:dyDescent="0.25">
      <c r="A18" s="6">
        <v>44197</v>
      </c>
      <c r="B18" s="8">
        <v>4289</v>
      </c>
      <c r="C18" s="8">
        <v>1202</v>
      </c>
      <c r="D18" s="8">
        <v>1560</v>
      </c>
      <c r="E18" s="8">
        <f t="shared" si="0"/>
        <v>7051</v>
      </c>
      <c r="G18" s="12"/>
      <c r="T18" s="13"/>
    </row>
    <row r="19" spans="1:20" x14ac:dyDescent="0.25">
      <c r="A19" s="7">
        <v>44228</v>
      </c>
      <c r="B19" s="37">
        <v>4883</v>
      </c>
      <c r="C19" s="37">
        <v>1143</v>
      </c>
      <c r="D19" s="37">
        <v>1474</v>
      </c>
      <c r="E19" s="37">
        <f t="shared" si="0"/>
        <v>7500</v>
      </c>
      <c r="G19" s="12"/>
      <c r="T19" s="13"/>
    </row>
    <row r="20" spans="1:20" x14ac:dyDescent="0.25">
      <c r="A20" s="6">
        <v>44256</v>
      </c>
      <c r="B20" s="8">
        <v>4741</v>
      </c>
      <c r="C20" s="8">
        <v>1035</v>
      </c>
      <c r="D20" s="8">
        <v>1341</v>
      </c>
      <c r="E20" s="8">
        <f t="shared" si="0"/>
        <v>7117</v>
      </c>
      <c r="G20" s="12"/>
      <c r="T20" s="13"/>
    </row>
    <row r="21" spans="1:20" x14ac:dyDescent="0.25">
      <c r="A21" s="7">
        <v>44287</v>
      </c>
      <c r="B21" s="37">
        <v>3621</v>
      </c>
      <c r="C21" s="37">
        <v>1539</v>
      </c>
      <c r="D21" s="37">
        <v>1055</v>
      </c>
      <c r="E21" s="37">
        <f t="shared" si="0"/>
        <v>6215</v>
      </c>
      <c r="G21" s="14"/>
      <c r="H21" s="15"/>
      <c r="I21" s="15"/>
      <c r="J21" s="15"/>
      <c r="K21" s="15"/>
      <c r="L21" s="15"/>
      <c r="M21" s="15"/>
      <c r="N21" s="15"/>
      <c r="O21" s="15"/>
      <c r="P21" s="15"/>
      <c r="Q21" s="15"/>
      <c r="R21" s="15"/>
      <c r="S21" s="15"/>
      <c r="T21" s="16"/>
    </row>
    <row r="22" spans="1:20" x14ac:dyDescent="0.25">
      <c r="A22" s="6">
        <v>44317</v>
      </c>
      <c r="B22" s="8">
        <v>3468</v>
      </c>
      <c r="C22" s="8">
        <v>917</v>
      </c>
      <c r="D22" s="8">
        <v>1038</v>
      </c>
      <c r="E22" s="8">
        <f t="shared" si="0"/>
        <v>5423</v>
      </c>
    </row>
    <row r="23" spans="1:20" x14ac:dyDescent="0.25">
      <c r="A23" s="7">
        <v>44348</v>
      </c>
      <c r="B23" s="37">
        <v>4077</v>
      </c>
      <c r="C23" s="37">
        <v>1040</v>
      </c>
      <c r="D23" s="37">
        <v>974</v>
      </c>
      <c r="E23" s="37">
        <f t="shared" si="0"/>
        <v>6091</v>
      </c>
    </row>
    <row r="24" spans="1:20" x14ac:dyDescent="0.25">
      <c r="A24" s="6">
        <v>44378</v>
      </c>
      <c r="B24" s="8">
        <v>3694</v>
      </c>
      <c r="C24" s="8">
        <v>1025</v>
      </c>
      <c r="D24" s="8">
        <v>998</v>
      </c>
      <c r="E24" s="8">
        <f t="shared" si="0"/>
        <v>5717</v>
      </c>
    </row>
    <row r="25" spans="1:20" x14ac:dyDescent="0.25">
      <c r="A25" s="7">
        <v>44409</v>
      </c>
      <c r="B25" s="37">
        <v>3377</v>
      </c>
      <c r="C25" s="37">
        <v>989</v>
      </c>
      <c r="D25" s="37">
        <v>1006</v>
      </c>
      <c r="E25" s="37">
        <f t="shared" si="0"/>
        <v>5372</v>
      </c>
    </row>
    <row r="26" spans="1:20" x14ac:dyDescent="0.25">
      <c r="A26" s="6">
        <v>44440</v>
      </c>
      <c r="B26" s="8">
        <v>3639</v>
      </c>
      <c r="C26" s="8">
        <v>980</v>
      </c>
      <c r="D26" s="8">
        <v>996</v>
      </c>
      <c r="E26" s="8">
        <f t="shared" si="0"/>
        <v>5615</v>
      </c>
    </row>
    <row r="27" spans="1:20" x14ac:dyDescent="0.25">
      <c r="A27" s="7">
        <v>44470</v>
      </c>
      <c r="B27" s="37">
        <v>3628</v>
      </c>
      <c r="C27" s="37">
        <v>959</v>
      </c>
      <c r="D27" s="37">
        <v>968</v>
      </c>
      <c r="E27" s="37">
        <f t="shared" si="0"/>
        <v>5555</v>
      </c>
      <c r="H27" s="75" t="s">
        <v>1</v>
      </c>
      <c r="I27" s="76"/>
      <c r="J27" s="76"/>
      <c r="K27" s="77"/>
    </row>
    <row r="28" spans="1:20" x14ac:dyDescent="0.25">
      <c r="A28" s="6">
        <v>44501</v>
      </c>
      <c r="B28" s="8">
        <v>5129</v>
      </c>
      <c r="C28" s="8">
        <v>1066</v>
      </c>
      <c r="D28" s="8">
        <v>1102</v>
      </c>
      <c r="E28" s="8">
        <f t="shared" si="0"/>
        <v>7297</v>
      </c>
      <c r="H28" s="45" t="s">
        <v>2</v>
      </c>
      <c r="I28" s="46" t="s">
        <v>3</v>
      </c>
      <c r="J28" s="47" t="s">
        <v>4</v>
      </c>
      <c r="K28" s="48" t="s">
        <v>5</v>
      </c>
      <c r="Q28" s="24"/>
    </row>
    <row r="29" spans="1:20" x14ac:dyDescent="0.25">
      <c r="A29" s="7">
        <v>44531</v>
      </c>
      <c r="B29" s="37">
        <v>3764</v>
      </c>
      <c r="C29" s="37">
        <v>1439</v>
      </c>
      <c r="D29" s="37">
        <v>1185</v>
      </c>
      <c r="E29" s="37">
        <f t="shared" si="0"/>
        <v>6388</v>
      </c>
      <c r="G29" s="17" t="s">
        <v>6</v>
      </c>
      <c r="H29" s="34">
        <f>B43-B42</f>
        <v>-1107</v>
      </c>
      <c r="I29" s="34">
        <f t="shared" ref="I29:K29" si="1">C43-C42</f>
        <v>484</v>
      </c>
      <c r="J29" s="34">
        <f t="shared" si="1"/>
        <v>-99</v>
      </c>
      <c r="K29" s="35">
        <f t="shared" si="1"/>
        <v>-722</v>
      </c>
      <c r="Q29" s="24"/>
    </row>
    <row r="30" spans="1:20" x14ac:dyDescent="0.25">
      <c r="A30" s="6">
        <v>44562</v>
      </c>
      <c r="B30" s="8">
        <v>4378</v>
      </c>
      <c r="C30" s="8">
        <v>913</v>
      </c>
      <c r="D30" s="8">
        <v>1511</v>
      </c>
      <c r="E30" s="8">
        <f t="shared" si="0"/>
        <v>6802</v>
      </c>
      <c r="G30" s="17" t="s">
        <v>7</v>
      </c>
      <c r="H30" s="49">
        <f>(B43-B42)/B42</f>
        <v>-0.21583154611035291</v>
      </c>
      <c r="I30" s="49">
        <f t="shared" ref="I30:K30" si="2">(C43-C42)/C42</f>
        <v>0.491869918699187</v>
      </c>
      <c r="J30" s="49">
        <f t="shared" si="2"/>
        <v>-7.3605947955390341E-2</v>
      </c>
      <c r="K30" s="25">
        <f t="shared" si="2"/>
        <v>-9.6808795923840174E-2</v>
      </c>
    </row>
    <row r="31" spans="1:20" x14ac:dyDescent="0.25">
      <c r="A31" s="7">
        <v>44593</v>
      </c>
      <c r="B31" s="37">
        <v>3832</v>
      </c>
      <c r="C31" s="37">
        <v>1028</v>
      </c>
      <c r="D31" s="37">
        <v>1011</v>
      </c>
      <c r="E31" s="37">
        <f t="shared" si="0"/>
        <v>5871</v>
      </c>
      <c r="G31" s="17" t="s">
        <v>8</v>
      </c>
      <c r="H31" s="50">
        <f>B43-B31</f>
        <v>190</v>
      </c>
      <c r="I31" s="50">
        <f t="shared" ref="I31:K31" si="3">C43-C31</f>
        <v>440</v>
      </c>
      <c r="J31" s="50">
        <f t="shared" si="3"/>
        <v>235</v>
      </c>
      <c r="K31" s="51">
        <f t="shared" si="3"/>
        <v>865</v>
      </c>
    </row>
    <row r="32" spans="1:20" x14ac:dyDescent="0.25">
      <c r="A32" s="6">
        <v>44621</v>
      </c>
      <c r="B32" s="8">
        <v>3697</v>
      </c>
      <c r="C32" s="8">
        <v>856</v>
      </c>
      <c r="D32" s="8">
        <v>979</v>
      </c>
      <c r="E32" s="8">
        <f t="shared" si="0"/>
        <v>5532</v>
      </c>
      <c r="G32" s="17" t="s">
        <v>9</v>
      </c>
      <c r="H32" s="52">
        <f>(B43-B31)/B31</f>
        <v>4.9582463465553235E-2</v>
      </c>
      <c r="I32" s="52">
        <f t="shared" ref="I32:K32" si="4">(C43-C31)/C31</f>
        <v>0.42801556420233461</v>
      </c>
      <c r="J32" s="52">
        <f t="shared" si="4"/>
        <v>0.2324431256181998</v>
      </c>
      <c r="K32" s="53">
        <f t="shared" si="4"/>
        <v>0.14733435530574007</v>
      </c>
    </row>
    <row r="33" spans="1:20" x14ac:dyDescent="0.25">
      <c r="A33" s="7">
        <v>44652</v>
      </c>
      <c r="B33" s="37">
        <v>3218</v>
      </c>
      <c r="C33" s="37">
        <v>908</v>
      </c>
      <c r="D33" s="37">
        <v>1255</v>
      </c>
      <c r="E33" s="37">
        <f t="shared" si="0"/>
        <v>5381</v>
      </c>
    </row>
    <row r="34" spans="1:20" x14ac:dyDescent="0.25">
      <c r="A34" s="6">
        <v>44682</v>
      </c>
      <c r="B34" s="8">
        <v>3452</v>
      </c>
      <c r="C34" s="8">
        <v>940</v>
      </c>
      <c r="D34" s="8">
        <v>1229</v>
      </c>
      <c r="E34" s="8">
        <f t="shared" si="0"/>
        <v>5621</v>
      </c>
    </row>
    <row r="35" spans="1:20" x14ac:dyDescent="0.25">
      <c r="A35" s="7">
        <v>44713</v>
      </c>
      <c r="B35" s="37">
        <v>5395</v>
      </c>
      <c r="C35" s="37">
        <v>1486</v>
      </c>
      <c r="D35" s="37">
        <v>1021</v>
      </c>
      <c r="E35" s="37">
        <f t="shared" si="0"/>
        <v>7902</v>
      </c>
    </row>
    <row r="36" spans="1:20" x14ac:dyDescent="0.25">
      <c r="A36" s="6">
        <v>44743</v>
      </c>
      <c r="B36" s="8">
        <v>4495</v>
      </c>
      <c r="C36" s="8">
        <v>1219</v>
      </c>
      <c r="D36" s="8">
        <v>1026</v>
      </c>
      <c r="E36" s="8">
        <f t="shared" si="0"/>
        <v>6740</v>
      </c>
    </row>
    <row r="37" spans="1:20" x14ac:dyDescent="0.25">
      <c r="A37" s="7">
        <v>44774</v>
      </c>
      <c r="B37" s="37">
        <v>4698</v>
      </c>
      <c r="C37" s="37">
        <v>954</v>
      </c>
      <c r="D37" s="37">
        <v>1100</v>
      </c>
      <c r="E37" s="37">
        <f t="shared" si="0"/>
        <v>6752</v>
      </c>
    </row>
    <row r="38" spans="1:20" x14ac:dyDescent="0.25">
      <c r="A38" s="42">
        <v>44805</v>
      </c>
      <c r="B38" s="43">
        <v>3782</v>
      </c>
      <c r="C38" s="43">
        <v>1001</v>
      </c>
      <c r="D38" s="43">
        <v>1128</v>
      </c>
      <c r="E38" s="43">
        <f t="shared" si="0"/>
        <v>5911</v>
      </c>
    </row>
    <row r="39" spans="1:20" x14ac:dyDescent="0.25">
      <c r="A39" s="64">
        <v>44835</v>
      </c>
      <c r="B39" s="54">
        <v>4835</v>
      </c>
      <c r="C39" s="54">
        <v>1067</v>
      </c>
      <c r="D39" s="54">
        <v>1166</v>
      </c>
      <c r="E39" s="54">
        <f t="shared" ref="E39" si="5">SUM(B39:D39)</f>
        <v>7068</v>
      </c>
    </row>
    <row r="40" spans="1:20" x14ac:dyDescent="0.25">
      <c r="A40" s="69">
        <v>44866</v>
      </c>
      <c r="B40" s="70">
        <v>4546</v>
      </c>
      <c r="C40" s="70">
        <v>1405</v>
      </c>
      <c r="D40" s="70">
        <v>1259</v>
      </c>
      <c r="E40" s="70">
        <f t="shared" ref="E40" si="6">SUM(B40:D40)</f>
        <v>7210</v>
      </c>
    </row>
    <row r="41" spans="1:20" x14ac:dyDescent="0.25">
      <c r="A41" s="88">
        <v>44896</v>
      </c>
      <c r="B41" s="54">
        <v>3901</v>
      </c>
      <c r="C41" s="54">
        <v>1253</v>
      </c>
      <c r="D41" s="54">
        <v>1311</v>
      </c>
      <c r="E41" s="54">
        <f t="shared" ref="E41" si="7">SUM(B41:D41)</f>
        <v>6465</v>
      </c>
    </row>
    <row r="42" spans="1:20" x14ac:dyDescent="0.25">
      <c r="A42" s="90">
        <v>44927</v>
      </c>
      <c r="B42" s="94">
        <v>5129</v>
      </c>
      <c r="C42" s="94">
        <v>984</v>
      </c>
      <c r="D42" s="94">
        <v>1345</v>
      </c>
      <c r="E42" s="94">
        <f t="shared" ref="E42" si="8">SUM(B42:D42)</f>
        <v>7458</v>
      </c>
    </row>
    <row r="43" spans="1:20" x14ac:dyDescent="0.25">
      <c r="A43" s="92">
        <v>44958</v>
      </c>
      <c r="B43" s="65">
        <v>4022</v>
      </c>
      <c r="C43" s="65">
        <v>1468</v>
      </c>
      <c r="D43" s="65">
        <v>1246</v>
      </c>
      <c r="E43" s="65">
        <f t="shared" ref="E43" si="9">SUM(B43:D43)</f>
        <v>6736</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789189.2</v>
      </c>
      <c r="C47" s="28">
        <v>351817.45</v>
      </c>
      <c r="D47" s="28">
        <v>405807.29</v>
      </c>
      <c r="E47" s="28">
        <f>SUM(B47:D47)</f>
        <v>1546813.94</v>
      </c>
      <c r="G47" s="12"/>
      <c r="T47" s="13"/>
    </row>
    <row r="48" spans="1:20" x14ac:dyDescent="0.25">
      <c r="A48" s="7">
        <v>43862</v>
      </c>
      <c r="B48" s="38">
        <v>773715.91</v>
      </c>
      <c r="C48" s="38">
        <v>343558.55</v>
      </c>
      <c r="D48" s="38">
        <v>371409.33</v>
      </c>
      <c r="E48" s="38">
        <f t="shared" ref="E48:E79" si="10">SUM(B48:D48)</f>
        <v>1488683.79</v>
      </c>
      <c r="G48" s="12"/>
      <c r="T48" s="13"/>
    </row>
    <row r="49" spans="1:20" x14ac:dyDescent="0.25">
      <c r="A49" s="6">
        <v>43891</v>
      </c>
      <c r="B49" s="28">
        <v>1130306.6100000001</v>
      </c>
      <c r="C49" s="28">
        <v>484375.89</v>
      </c>
      <c r="D49" s="28">
        <v>498690.12</v>
      </c>
      <c r="E49" s="28">
        <f t="shared" si="10"/>
        <v>2113372.62</v>
      </c>
      <c r="G49" s="12"/>
      <c r="T49" s="13"/>
    </row>
    <row r="50" spans="1:20" x14ac:dyDescent="0.25">
      <c r="A50" s="7">
        <v>43922</v>
      </c>
      <c r="B50" s="38">
        <v>1686791.51</v>
      </c>
      <c r="C50" s="38">
        <v>1080602.72</v>
      </c>
      <c r="D50" s="38">
        <v>953475.71</v>
      </c>
      <c r="E50" s="38">
        <f t="shared" si="10"/>
        <v>3720869.94</v>
      </c>
      <c r="G50" s="12"/>
      <c r="T50" s="13"/>
    </row>
    <row r="51" spans="1:20" x14ac:dyDescent="0.25">
      <c r="A51" s="6">
        <v>43952</v>
      </c>
      <c r="B51" s="28">
        <v>1116815.28</v>
      </c>
      <c r="C51" s="28">
        <v>1134690.44</v>
      </c>
      <c r="D51" s="28">
        <v>1955369.66</v>
      </c>
      <c r="E51" s="28">
        <f t="shared" si="10"/>
        <v>4206875.38</v>
      </c>
      <c r="G51" s="12"/>
      <c r="T51" s="13"/>
    </row>
    <row r="52" spans="1:20" x14ac:dyDescent="0.25">
      <c r="A52" s="7">
        <v>43983</v>
      </c>
      <c r="B52" s="38">
        <v>710172.13</v>
      </c>
      <c r="C52" s="38">
        <v>698359.66</v>
      </c>
      <c r="D52" s="38">
        <v>2406699.2400000002</v>
      </c>
      <c r="E52" s="38">
        <f t="shared" si="10"/>
        <v>3815231.0300000003</v>
      </c>
      <c r="G52" s="12"/>
      <c r="T52" s="13"/>
    </row>
    <row r="53" spans="1:20" x14ac:dyDescent="0.25">
      <c r="A53" s="6">
        <v>44013</v>
      </c>
      <c r="B53" s="28">
        <v>1048528.21</v>
      </c>
      <c r="C53" s="28">
        <v>483294.73</v>
      </c>
      <c r="D53" s="28">
        <v>2626530.38</v>
      </c>
      <c r="E53" s="28">
        <f t="shared" si="10"/>
        <v>4158353.32</v>
      </c>
      <c r="G53" s="12"/>
      <c r="T53" s="13"/>
    </row>
    <row r="54" spans="1:20" x14ac:dyDescent="0.25">
      <c r="A54" s="7">
        <v>44044</v>
      </c>
      <c r="B54" s="38">
        <v>1199488.8799999999</v>
      </c>
      <c r="C54" s="38">
        <v>452637.48</v>
      </c>
      <c r="D54" s="38">
        <v>2627812.71</v>
      </c>
      <c r="E54" s="38">
        <f t="shared" si="10"/>
        <v>4279939.07</v>
      </c>
      <c r="G54" s="12"/>
      <c r="T54" s="13"/>
    </row>
    <row r="55" spans="1:20" x14ac:dyDescent="0.25">
      <c r="A55" s="6">
        <v>44075</v>
      </c>
      <c r="B55" s="28">
        <v>1043006.61</v>
      </c>
      <c r="C55" s="28">
        <v>778720.68</v>
      </c>
      <c r="D55" s="28">
        <v>2955061.5</v>
      </c>
      <c r="E55" s="28">
        <f t="shared" si="10"/>
        <v>4776788.79</v>
      </c>
      <c r="G55" s="12"/>
      <c r="T55" s="13"/>
    </row>
    <row r="56" spans="1:20" x14ac:dyDescent="0.25">
      <c r="A56" s="7">
        <v>44105</v>
      </c>
      <c r="B56" s="38">
        <v>962341.79</v>
      </c>
      <c r="C56" s="38">
        <v>604844.30000000005</v>
      </c>
      <c r="D56" s="38">
        <v>3236044.23</v>
      </c>
      <c r="E56" s="38">
        <f t="shared" si="10"/>
        <v>4803230.32</v>
      </c>
      <c r="G56" s="12"/>
      <c r="T56" s="13"/>
    </row>
    <row r="57" spans="1:20" x14ac:dyDescent="0.25">
      <c r="A57" s="6">
        <v>44136</v>
      </c>
      <c r="B57" s="28">
        <v>1236947.1499999999</v>
      </c>
      <c r="C57" s="28">
        <v>612132.9</v>
      </c>
      <c r="D57" s="28">
        <v>2801713.11</v>
      </c>
      <c r="E57" s="28">
        <f t="shared" si="10"/>
        <v>4650793.16</v>
      </c>
      <c r="G57" s="12"/>
      <c r="T57" s="13"/>
    </row>
    <row r="58" spans="1:20" x14ac:dyDescent="0.25">
      <c r="A58" s="7">
        <v>44166</v>
      </c>
      <c r="B58" s="38">
        <v>1402910</v>
      </c>
      <c r="C58" s="38">
        <v>554716</v>
      </c>
      <c r="D58" s="38">
        <v>2050511</v>
      </c>
      <c r="E58" s="38">
        <f t="shared" si="10"/>
        <v>4008137</v>
      </c>
      <c r="G58" s="12"/>
      <c r="T58" s="13"/>
    </row>
    <row r="59" spans="1:20" x14ac:dyDescent="0.25">
      <c r="A59" s="6">
        <v>44197</v>
      </c>
      <c r="B59" s="28">
        <v>1097469</v>
      </c>
      <c r="C59" s="28">
        <v>575768</v>
      </c>
      <c r="D59" s="28">
        <v>1613322</v>
      </c>
      <c r="E59" s="28">
        <f t="shared" si="10"/>
        <v>3286559</v>
      </c>
      <c r="G59" s="12"/>
      <c r="T59" s="13"/>
    </row>
    <row r="60" spans="1:20" x14ac:dyDescent="0.25">
      <c r="A60" s="7">
        <v>44228</v>
      </c>
      <c r="B60" s="38">
        <v>1539290</v>
      </c>
      <c r="C60" s="38">
        <v>650225</v>
      </c>
      <c r="D60" s="38">
        <v>1516510</v>
      </c>
      <c r="E60" s="38">
        <f t="shared" si="10"/>
        <v>3706025</v>
      </c>
      <c r="G60" s="12"/>
      <c r="T60" s="13"/>
    </row>
    <row r="61" spans="1:20" x14ac:dyDescent="0.25">
      <c r="A61" s="6">
        <v>44256</v>
      </c>
      <c r="B61" s="28">
        <v>1289411.49</v>
      </c>
      <c r="C61" s="28">
        <v>553905.24999999988</v>
      </c>
      <c r="D61" s="28">
        <v>1180906.8000000007</v>
      </c>
      <c r="E61" s="28">
        <f t="shared" si="10"/>
        <v>3024223.5400000005</v>
      </c>
      <c r="G61" s="12"/>
      <c r="T61" s="13"/>
    </row>
    <row r="62" spans="1:20" x14ac:dyDescent="0.25">
      <c r="A62" s="7">
        <v>44287</v>
      </c>
      <c r="B62" s="38">
        <v>945715.7300000001</v>
      </c>
      <c r="C62" s="38">
        <v>573593.71000000008</v>
      </c>
      <c r="D62" s="38">
        <v>622125.54999999993</v>
      </c>
      <c r="E62" s="38">
        <f t="shared" si="10"/>
        <v>2141434.9900000002</v>
      </c>
      <c r="G62" s="14"/>
      <c r="H62" s="15"/>
      <c r="I62" s="15"/>
      <c r="J62" s="15"/>
      <c r="K62" s="15"/>
      <c r="L62" s="15"/>
      <c r="M62" s="15"/>
      <c r="N62" s="15"/>
      <c r="O62" s="15"/>
      <c r="P62" s="15"/>
      <c r="Q62" s="15"/>
      <c r="R62" s="15"/>
      <c r="S62" s="15"/>
      <c r="T62" s="16"/>
    </row>
    <row r="63" spans="1:20" x14ac:dyDescent="0.25">
      <c r="A63" s="6">
        <v>44317</v>
      </c>
      <c r="B63" s="28">
        <v>621773.02000000037</v>
      </c>
      <c r="C63" s="28">
        <v>333951.13000000012</v>
      </c>
      <c r="D63" s="28">
        <v>452286.04999999993</v>
      </c>
      <c r="E63" s="28">
        <f t="shared" si="10"/>
        <v>1408010.2000000004</v>
      </c>
    </row>
    <row r="64" spans="1:20" x14ac:dyDescent="0.25">
      <c r="A64" s="7">
        <v>44348</v>
      </c>
      <c r="B64" s="38">
        <v>1008647.0999999997</v>
      </c>
      <c r="C64" s="38">
        <v>343744.29000000004</v>
      </c>
      <c r="D64" s="38">
        <v>452705.41999999981</v>
      </c>
      <c r="E64" s="38">
        <f t="shared" si="10"/>
        <v>1805096.8099999996</v>
      </c>
    </row>
    <row r="65" spans="1:11" x14ac:dyDescent="0.25">
      <c r="A65" s="6">
        <v>44378</v>
      </c>
      <c r="B65" s="28">
        <v>1033288.6099999996</v>
      </c>
      <c r="C65" s="28">
        <v>548935.6599999998</v>
      </c>
      <c r="D65" s="28">
        <v>402516.24999999994</v>
      </c>
      <c r="E65" s="28">
        <f t="shared" si="10"/>
        <v>1984740.5199999996</v>
      </c>
    </row>
    <row r="66" spans="1:11" x14ac:dyDescent="0.25">
      <c r="A66" s="7">
        <v>44409</v>
      </c>
      <c r="B66" s="38">
        <v>870632.99999999988</v>
      </c>
      <c r="C66" s="38">
        <v>552385.85000000009</v>
      </c>
      <c r="D66" s="38">
        <v>539479.27000000014</v>
      </c>
      <c r="E66" s="38">
        <f t="shared" si="10"/>
        <v>1962498.12</v>
      </c>
    </row>
    <row r="67" spans="1:11" x14ac:dyDescent="0.25">
      <c r="A67" s="6">
        <v>44440</v>
      </c>
      <c r="B67" s="28">
        <v>1140329.6599999999</v>
      </c>
      <c r="C67" s="28">
        <v>488536.47000000003</v>
      </c>
      <c r="D67" s="28">
        <v>551431.73999999964</v>
      </c>
      <c r="E67" s="28">
        <f t="shared" si="10"/>
        <v>2180297.8699999996</v>
      </c>
    </row>
    <row r="68" spans="1:11" x14ac:dyDescent="0.25">
      <c r="A68" s="7">
        <v>44470</v>
      </c>
      <c r="B68" s="38">
        <v>1030046.6500000003</v>
      </c>
      <c r="C68" s="38">
        <v>418211.43999999989</v>
      </c>
      <c r="D68" s="38">
        <v>448392.19999999984</v>
      </c>
      <c r="E68" s="38">
        <f t="shared" si="10"/>
        <v>1896650.29</v>
      </c>
      <c r="H68" s="75" t="s">
        <v>15</v>
      </c>
      <c r="I68" s="76"/>
      <c r="J68" s="76"/>
      <c r="K68" s="77"/>
    </row>
    <row r="69" spans="1:11" x14ac:dyDescent="0.25">
      <c r="A69" s="6">
        <v>44501</v>
      </c>
      <c r="B69" s="28">
        <v>1804916.9600000007</v>
      </c>
      <c r="C69" s="28">
        <v>602511.76</v>
      </c>
      <c r="D69" s="28">
        <v>497671.23000000016</v>
      </c>
      <c r="E69" s="28">
        <f t="shared" si="10"/>
        <v>2905099.9500000007</v>
      </c>
      <c r="H69" s="20" t="s">
        <v>2</v>
      </c>
      <c r="I69" s="21" t="s">
        <v>3</v>
      </c>
      <c r="J69" s="22" t="s">
        <v>4</v>
      </c>
      <c r="K69" s="48" t="s">
        <v>5</v>
      </c>
    </row>
    <row r="70" spans="1:11" x14ac:dyDescent="0.25">
      <c r="A70" s="7">
        <v>44531</v>
      </c>
      <c r="B70" s="38">
        <v>1004240.0400000003</v>
      </c>
      <c r="C70" s="38">
        <v>610640.45999999973</v>
      </c>
      <c r="D70" s="38">
        <v>598017.66999999993</v>
      </c>
      <c r="E70" s="38">
        <f t="shared" si="10"/>
        <v>2212898.17</v>
      </c>
      <c r="G70" s="17" t="s">
        <v>6</v>
      </c>
      <c r="H70" s="34">
        <f>B84-B83</f>
        <v>-332175.94999999879</v>
      </c>
      <c r="I70" s="34">
        <f t="shared" ref="I70:K70" si="11">C84-C83</f>
        <v>362824.63000000012</v>
      </c>
      <c r="J70" s="34">
        <f t="shared" si="11"/>
        <v>122777.77999999991</v>
      </c>
      <c r="K70" s="35">
        <f t="shared" si="11"/>
        <v>153426.46000000089</v>
      </c>
    </row>
    <row r="71" spans="1:11" x14ac:dyDescent="0.25">
      <c r="A71" s="6">
        <v>44562</v>
      </c>
      <c r="B71" s="28">
        <v>1421074.6299999992</v>
      </c>
      <c r="C71" s="28">
        <v>523502.75000000006</v>
      </c>
      <c r="D71" s="28">
        <v>799948.96</v>
      </c>
      <c r="E71" s="28">
        <f t="shared" si="10"/>
        <v>2744526.3399999989</v>
      </c>
      <c r="G71" s="17" t="s">
        <v>7</v>
      </c>
      <c r="H71" s="36">
        <f>(B84-B83)/B83</f>
        <v>-0.22068093061388788</v>
      </c>
      <c r="I71" s="36">
        <f t="shared" ref="I71:K71" si="12">(C84-C83)/C83</f>
        <v>0.56316452453351762</v>
      </c>
      <c r="J71" s="36">
        <f t="shared" si="12"/>
        <v>0.14439148935669754</v>
      </c>
      <c r="K71" s="33">
        <f t="shared" si="12"/>
        <v>5.114549517998869E-2</v>
      </c>
    </row>
    <row r="72" spans="1:11" x14ac:dyDescent="0.25">
      <c r="A72" s="7">
        <v>44593</v>
      </c>
      <c r="B72" s="38">
        <v>1251455.4999999998</v>
      </c>
      <c r="C72" s="38">
        <v>492638.70000000007</v>
      </c>
      <c r="D72" s="38">
        <v>601986.92999999982</v>
      </c>
      <c r="E72" s="38">
        <f t="shared" si="10"/>
        <v>2346081.1299999994</v>
      </c>
      <c r="G72" s="17" t="s">
        <v>8</v>
      </c>
      <c r="H72" s="26">
        <f>B84-B72</f>
        <v>-78399.669999999227</v>
      </c>
      <c r="I72" s="26">
        <f t="shared" ref="I72:K72" si="13">C84-C72</f>
        <v>514446.38000000012</v>
      </c>
      <c r="J72" s="26">
        <f t="shared" si="13"/>
        <v>371102.60000000044</v>
      </c>
      <c r="K72" s="27">
        <f t="shared" si="13"/>
        <v>807149.31000000145</v>
      </c>
    </row>
    <row r="73" spans="1:11" x14ac:dyDescent="0.25">
      <c r="A73" s="6">
        <v>44621</v>
      </c>
      <c r="B73" s="28">
        <v>1116391</v>
      </c>
      <c r="C73" s="28">
        <v>360517</v>
      </c>
      <c r="D73" s="28">
        <v>491675</v>
      </c>
      <c r="E73" s="28">
        <f t="shared" si="10"/>
        <v>1968583</v>
      </c>
      <c r="G73" s="17" t="s">
        <v>9</v>
      </c>
      <c r="H73" s="18">
        <f>(B84-B72)/B72</f>
        <v>-6.2646790077632991E-2</v>
      </c>
      <c r="I73" s="18">
        <f t="shared" ref="I73:K73" si="14">(C84-C72)/C72</f>
        <v>1.0442670866093144</v>
      </c>
      <c r="J73" s="18">
        <f t="shared" si="14"/>
        <v>0.61646288566431262</v>
      </c>
      <c r="K73" s="19">
        <f t="shared" si="14"/>
        <v>0.3440415165864284</v>
      </c>
    </row>
    <row r="74" spans="1:11" x14ac:dyDescent="0.25">
      <c r="A74" s="7">
        <v>44652</v>
      </c>
      <c r="B74" s="38">
        <v>1010010.1699999999</v>
      </c>
      <c r="C74" s="38">
        <v>428494.71</v>
      </c>
      <c r="D74" s="38">
        <v>539931.1399999999</v>
      </c>
      <c r="E74" s="38">
        <f t="shared" si="10"/>
        <v>1978436.0199999998</v>
      </c>
    </row>
    <row r="75" spans="1:11" x14ac:dyDescent="0.25">
      <c r="A75" s="6">
        <v>44682</v>
      </c>
      <c r="B75" s="28">
        <v>1134880.7799999998</v>
      </c>
      <c r="C75" s="28">
        <v>428751.57999999996</v>
      </c>
      <c r="D75" s="28">
        <v>540677.67999999993</v>
      </c>
      <c r="E75" s="28">
        <f t="shared" si="10"/>
        <v>2104310.04</v>
      </c>
    </row>
    <row r="76" spans="1:11" x14ac:dyDescent="0.25">
      <c r="A76" s="7">
        <v>44713</v>
      </c>
      <c r="B76" s="38">
        <v>1883703.7100000004</v>
      </c>
      <c r="C76" s="38">
        <v>664612.93999999994</v>
      </c>
      <c r="D76" s="38">
        <v>497757.66000000003</v>
      </c>
      <c r="E76" s="38">
        <f t="shared" si="10"/>
        <v>3046074.3100000005</v>
      </c>
    </row>
    <row r="77" spans="1:11" x14ac:dyDescent="0.25">
      <c r="A77" s="6">
        <v>44743</v>
      </c>
      <c r="B77" s="28">
        <v>1370646.2100000011</v>
      </c>
      <c r="C77" s="28">
        <v>536393.49000000011</v>
      </c>
      <c r="D77" s="28">
        <v>526829.47999999986</v>
      </c>
      <c r="E77" s="28">
        <f t="shared" si="10"/>
        <v>2433869.1800000011</v>
      </c>
    </row>
    <row r="78" spans="1:11" x14ac:dyDescent="0.25">
      <c r="A78" s="7">
        <v>44774</v>
      </c>
      <c r="B78" s="38">
        <v>1272284.08</v>
      </c>
      <c r="C78" s="38">
        <v>409681.58999999979</v>
      </c>
      <c r="D78" s="38">
        <v>528721.21999999986</v>
      </c>
      <c r="E78" s="38">
        <f t="shared" si="10"/>
        <v>2210686.8899999997</v>
      </c>
    </row>
    <row r="79" spans="1:11" x14ac:dyDescent="0.25">
      <c r="A79" s="39">
        <v>44805</v>
      </c>
      <c r="B79" s="40">
        <v>1058273.97</v>
      </c>
      <c r="C79" s="40">
        <v>498449.00000000017</v>
      </c>
      <c r="D79" s="40">
        <v>563850.14999999991</v>
      </c>
      <c r="E79" s="40">
        <f t="shared" si="10"/>
        <v>2120573.12</v>
      </c>
    </row>
    <row r="80" spans="1:11" x14ac:dyDescent="0.25">
      <c r="A80" s="55">
        <v>44835</v>
      </c>
      <c r="B80" s="56">
        <v>1349458.5299999993</v>
      </c>
      <c r="C80" s="56">
        <v>502430.55</v>
      </c>
      <c r="D80" s="56">
        <v>656829.55000000005</v>
      </c>
      <c r="E80" s="56">
        <f t="shared" ref="E80" si="15">SUM(B80:D80)</f>
        <v>2508718.6299999994</v>
      </c>
    </row>
    <row r="81" spans="1:5" x14ac:dyDescent="0.25">
      <c r="A81" s="58">
        <v>44866</v>
      </c>
      <c r="B81" s="66">
        <v>1379622.34</v>
      </c>
      <c r="C81" s="66">
        <v>658197.78000000026</v>
      </c>
      <c r="D81" s="66">
        <v>729088.68000000028</v>
      </c>
      <c r="E81" s="66">
        <f t="shared" ref="E81" si="16">SUM(B81:D81)</f>
        <v>2766908.8000000007</v>
      </c>
    </row>
    <row r="82" spans="1:5" x14ac:dyDescent="0.25">
      <c r="A82" s="55">
        <v>44896</v>
      </c>
      <c r="B82" s="56">
        <v>1173854.7200000004</v>
      </c>
      <c r="C82" s="56">
        <v>729530.12999999989</v>
      </c>
      <c r="D82" s="56">
        <v>749670.1599999998</v>
      </c>
      <c r="E82" s="56">
        <f t="shared" ref="E82" si="17">SUM(B82:D82)</f>
        <v>2653055.0100000002</v>
      </c>
    </row>
    <row r="83" spans="1:5" x14ac:dyDescent="0.25">
      <c r="A83" s="90">
        <v>44927</v>
      </c>
      <c r="B83" s="91">
        <v>1505231.7799999993</v>
      </c>
      <c r="C83" s="91">
        <v>644260.45000000007</v>
      </c>
      <c r="D83" s="91">
        <v>850311.75000000035</v>
      </c>
      <c r="E83" s="91">
        <f t="shared" ref="E83" si="18">SUM(B83:D83)</f>
        <v>2999803.98</v>
      </c>
    </row>
    <row r="84" spans="1:5" x14ac:dyDescent="0.25">
      <c r="A84" s="92">
        <v>44958</v>
      </c>
      <c r="B84" s="93">
        <v>1173055.8300000005</v>
      </c>
      <c r="C84" s="93">
        <v>1007085.0800000002</v>
      </c>
      <c r="D84" s="93">
        <v>973089.53000000026</v>
      </c>
      <c r="E84" s="93">
        <f t="shared" ref="E84" si="19">SUM(B84:D84)</f>
        <v>3153230.4400000009</v>
      </c>
    </row>
    <row r="86" spans="1:5" x14ac:dyDescent="0.25">
      <c r="A86" s="75" t="s">
        <v>12</v>
      </c>
      <c r="B86" s="77"/>
    </row>
    <row r="87" spans="1:5" x14ac:dyDescent="0.25">
      <c r="A87" s="29" t="s">
        <v>0</v>
      </c>
      <c r="B87" s="29" t="s">
        <v>13</v>
      </c>
    </row>
    <row r="88" spans="1:5" x14ac:dyDescent="0.25">
      <c r="A88" s="6">
        <v>43831</v>
      </c>
      <c r="B88" s="28">
        <f>E47/E6</f>
        <v>301.52318518518518</v>
      </c>
    </row>
    <row r="89" spans="1:5" x14ac:dyDescent="0.25">
      <c r="A89" s="7">
        <v>43862</v>
      </c>
      <c r="B89" s="38">
        <f>E48/E7</f>
        <v>290.81535260793123</v>
      </c>
    </row>
    <row r="90" spans="1:5" x14ac:dyDescent="0.25">
      <c r="A90" s="6">
        <v>43891</v>
      </c>
      <c r="B90" s="28">
        <f>E49/E8</f>
        <v>361.75498459431702</v>
      </c>
    </row>
    <row r="91" spans="1:5" x14ac:dyDescent="0.25">
      <c r="A91" s="7">
        <v>43922</v>
      </c>
      <c r="B91" s="38">
        <f>E50/E9</f>
        <v>471.4139034587609</v>
      </c>
    </row>
    <row r="92" spans="1:5" x14ac:dyDescent="0.25">
      <c r="A92" s="39">
        <v>43952</v>
      </c>
      <c r="B92" s="28">
        <f>E51/E10</f>
        <v>547.27141667750743</v>
      </c>
    </row>
    <row r="93" spans="1:5" x14ac:dyDescent="0.25">
      <c r="A93" s="7">
        <v>43983</v>
      </c>
      <c r="B93" s="38">
        <f>E52/E11</f>
        <v>563.5496351550961</v>
      </c>
    </row>
    <row r="94" spans="1:5" x14ac:dyDescent="0.25">
      <c r="A94" s="6">
        <v>44013</v>
      </c>
      <c r="B94" s="28">
        <f>E53/E12</f>
        <v>585.43619878924392</v>
      </c>
    </row>
    <row r="95" spans="1:5" x14ac:dyDescent="0.25">
      <c r="A95" s="7">
        <v>44044</v>
      </c>
      <c r="B95" s="38">
        <f>E54/E13</f>
        <v>578.05768098325234</v>
      </c>
    </row>
    <row r="96" spans="1:5" x14ac:dyDescent="0.25">
      <c r="A96" s="6">
        <v>44075</v>
      </c>
      <c r="B96" s="28">
        <f>E55/E14</f>
        <v>611.62468501920614</v>
      </c>
    </row>
    <row r="97" spans="1:8" x14ac:dyDescent="0.25">
      <c r="A97" s="7">
        <v>44105</v>
      </c>
      <c r="B97" s="38">
        <f>E56/E15</f>
        <v>634.6763107822411</v>
      </c>
    </row>
    <row r="98" spans="1:8" x14ac:dyDescent="0.25">
      <c r="A98" s="6">
        <v>44136</v>
      </c>
      <c r="B98" s="28">
        <f>E57/E16</f>
        <v>541.04154955793399</v>
      </c>
    </row>
    <row r="99" spans="1:8" x14ac:dyDescent="0.25">
      <c r="A99" s="7">
        <v>44166</v>
      </c>
      <c r="B99" s="38">
        <f>E58/E17</f>
        <v>500.39163545568039</v>
      </c>
    </row>
    <row r="100" spans="1:8" x14ac:dyDescent="0.25">
      <c r="A100" s="6">
        <v>44197</v>
      </c>
      <c r="B100" s="28">
        <f>E59/E18</f>
        <v>466.11246631683451</v>
      </c>
    </row>
    <row r="101" spans="1:8" x14ac:dyDescent="0.25">
      <c r="A101" s="7">
        <v>44228</v>
      </c>
      <c r="B101" s="38">
        <f>E60/E19</f>
        <v>494.13666666666666</v>
      </c>
    </row>
    <row r="102" spans="1:8" x14ac:dyDescent="0.25">
      <c r="A102" s="6">
        <v>44256</v>
      </c>
      <c r="B102" s="28">
        <f>E61/E20</f>
        <v>424.9295405367431</v>
      </c>
    </row>
    <row r="103" spans="1:8" x14ac:dyDescent="0.25">
      <c r="A103" s="7">
        <v>44287</v>
      </c>
      <c r="B103" s="38">
        <f>E62/E21</f>
        <v>344.55912952534197</v>
      </c>
    </row>
    <row r="104" spans="1:8" x14ac:dyDescent="0.25">
      <c r="A104" s="6">
        <v>44317</v>
      </c>
      <c r="B104" s="28">
        <f>E63/E22</f>
        <v>259.6367693158769</v>
      </c>
    </row>
    <row r="105" spans="1:8" x14ac:dyDescent="0.25">
      <c r="A105" s="7">
        <v>44348</v>
      </c>
      <c r="B105" s="38">
        <f>E64/E23</f>
        <v>296.3547545559021</v>
      </c>
    </row>
    <row r="106" spans="1:8" x14ac:dyDescent="0.25">
      <c r="A106" s="6">
        <v>44378</v>
      </c>
      <c r="B106" s="28">
        <f>E65/E24</f>
        <v>347.16468777330761</v>
      </c>
    </row>
    <row r="107" spans="1:8" x14ac:dyDescent="0.25">
      <c r="A107" s="7">
        <v>44409</v>
      </c>
      <c r="B107" s="38">
        <f>E66/E25</f>
        <v>365.31982874162327</v>
      </c>
    </row>
    <row r="108" spans="1:8" x14ac:dyDescent="0.25">
      <c r="A108" s="6">
        <v>44440</v>
      </c>
      <c r="B108" s="28">
        <f>E67/E26</f>
        <v>388.29881923419407</v>
      </c>
      <c r="H108" s="20" t="s">
        <v>13</v>
      </c>
    </row>
    <row r="109" spans="1:8" x14ac:dyDescent="0.25">
      <c r="A109" s="7">
        <v>44470</v>
      </c>
      <c r="B109" s="38">
        <f>E68/E27</f>
        <v>341.43119531953198</v>
      </c>
      <c r="G109" s="17" t="s">
        <v>6</v>
      </c>
      <c r="H109" s="30">
        <f>B125-B124</f>
        <v>65.88982650109034</v>
      </c>
    </row>
    <row r="110" spans="1:8" x14ac:dyDescent="0.25">
      <c r="A110" s="6">
        <v>44501</v>
      </c>
      <c r="B110" s="28">
        <f>E69/E28</f>
        <v>398.12250925037694</v>
      </c>
      <c r="G110" s="17" t="s">
        <v>7</v>
      </c>
      <c r="H110" s="25">
        <f>(B125-B124)/B124</f>
        <v>0.16381281221086044</v>
      </c>
    </row>
    <row r="111" spans="1:8" x14ac:dyDescent="0.25">
      <c r="A111" s="7">
        <v>44531</v>
      </c>
      <c r="B111" s="38">
        <f>E70/E29</f>
        <v>346.41486693800874</v>
      </c>
      <c r="G111" s="17" t="s">
        <v>8</v>
      </c>
      <c r="H111" s="31">
        <f>B125-B113</f>
        <v>68.511128149716399</v>
      </c>
    </row>
    <row r="112" spans="1:8" x14ac:dyDescent="0.25">
      <c r="A112" s="6">
        <v>44562</v>
      </c>
      <c r="B112" s="28">
        <f>E71/E30</f>
        <v>403.48814172302247</v>
      </c>
      <c r="G112" s="17" t="s">
        <v>9</v>
      </c>
      <c r="H112" s="19">
        <f>(B125-B113)/B113</f>
        <v>0.17144711162098009</v>
      </c>
    </row>
    <row r="113" spans="1:2" x14ac:dyDescent="0.25">
      <c r="A113" s="7">
        <v>44593</v>
      </c>
      <c r="B113" s="38">
        <f>E72/E31</f>
        <v>399.60502980752841</v>
      </c>
    </row>
    <row r="114" spans="1:2" x14ac:dyDescent="0.25">
      <c r="A114" s="6">
        <v>44621</v>
      </c>
      <c r="B114" s="28">
        <f>E73/E32</f>
        <v>355.85375994215474</v>
      </c>
    </row>
    <row r="115" spans="1:2" x14ac:dyDescent="0.25">
      <c r="A115" s="7">
        <v>44652</v>
      </c>
      <c r="B115" s="38">
        <f>E74/E33</f>
        <v>367.67069689648758</v>
      </c>
    </row>
    <row r="116" spans="1:2" x14ac:dyDescent="0.25">
      <c r="A116" s="6">
        <v>44682</v>
      </c>
      <c r="B116" s="28">
        <f>E75/E34</f>
        <v>374.36577833125779</v>
      </c>
    </row>
    <row r="117" spans="1:2" x14ac:dyDescent="0.25">
      <c r="A117" s="7">
        <v>44713</v>
      </c>
      <c r="B117" s="38">
        <f>E76/E35</f>
        <v>385.4814363452291</v>
      </c>
    </row>
    <row r="118" spans="1:2" x14ac:dyDescent="0.25">
      <c r="A118" s="6">
        <v>44743</v>
      </c>
      <c r="B118" s="28">
        <f>E77/E36</f>
        <v>361.10818694362035</v>
      </c>
    </row>
    <row r="119" spans="1:2" x14ac:dyDescent="0.25">
      <c r="A119" s="7">
        <v>44774</v>
      </c>
      <c r="B119" s="38">
        <f>E78/E37</f>
        <v>327.41215787914689</v>
      </c>
    </row>
    <row r="120" spans="1:2" x14ac:dyDescent="0.25">
      <c r="A120" s="39">
        <v>44805</v>
      </c>
      <c r="B120" s="40">
        <f>E79/E38</f>
        <v>358.7503163593301</v>
      </c>
    </row>
    <row r="121" spans="1:2" x14ac:dyDescent="0.25">
      <c r="A121" s="55">
        <v>44835</v>
      </c>
      <c r="B121" s="56">
        <f>E80/E39</f>
        <v>354.94038341822289</v>
      </c>
    </row>
    <row r="122" spans="1:2" x14ac:dyDescent="0.25">
      <c r="A122" s="69">
        <v>44866</v>
      </c>
      <c r="B122" s="71">
        <f>E81/E40</f>
        <v>383.75988904299595</v>
      </c>
    </row>
    <row r="123" spans="1:2" x14ac:dyDescent="0.25">
      <c r="A123" s="88">
        <v>44896</v>
      </c>
      <c r="B123" s="89">
        <f>E82/E41</f>
        <v>410.37200464037124</v>
      </c>
    </row>
    <row r="124" spans="1:2" x14ac:dyDescent="0.25">
      <c r="A124" s="90">
        <v>44927</v>
      </c>
      <c r="B124" s="91">
        <f>E83/E42</f>
        <v>402.22633145615447</v>
      </c>
    </row>
    <row r="125" spans="1:2" x14ac:dyDescent="0.25">
      <c r="A125" s="92">
        <v>44958</v>
      </c>
      <c r="B125" s="93">
        <f>E84/E43</f>
        <v>468.11615795724481</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86CE-7A54-4C57-B80A-55BCB9C3F4F5}">
  <dimension ref="A1:T125"/>
  <sheetViews>
    <sheetView topLeftCell="A6" workbookViewId="0">
      <selection activeCell="E43" sqref="E43"/>
    </sheetView>
  </sheetViews>
  <sheetFormatPr defaultRowHeight="15" x14ac:dyDescent="0.25"/>
  <cols>
    <col min="1" max="1" width="13.7109375" style="1" bestFit="1" customWidth="1"/>
    <col min="2" max="2" width="20.42578125" style="1" bestFit="1" customWidth="1"/>
    <col min="3" max="5" width="14.5703125" style="1" bestFit="1" customWidth="1"/>
    <col min="6" max="6" width="9.140625" style="1"/>
    <col min="7" max="7" width="29.85546875" style="1" bestFit="1" customWidth="1"/>
    <col min="8" max="8" width="20.42578125" style="1" bestFit="1" customWidth="1"/>
    <col min="9" max="9" width="10" style="1" bestFit="1" customWidth="1"/>
    <col min="10" max="11" width="11.5703125" style="1" bestFit="1" customWidth="1"/>
    <col min="12" max="12" width="8.7109375" style="1" bestFit="1" customWidth="1"/>
    <col min="13" max="16" width="9.140625" style="1"/>
    <col min="17" max="17" width="11.5703125" style="1" bestFit="1" customWidth="1"/>
    <col min="18" max="16384" width="9.140625" style="1"/>
  </cols>
  <sheetData>
    <row r="1" spans="1:20" ht="15.75" thickBot="1" x14ac:dyDescent="0.3">
      <c r="A1" s="82" t="s">
        <v>18</v>
      </c>
      <c r="B1" s="82"/>
      <c r="C1" s="82"/>
      <c r="D1" s="82"/>
      <c r="E1" s="82"/>
    </row>
    <row r="2" spans="1:20" ht="16.5" thickTop="1" thickBot="1" x14ac:dyDescent="0.3">
      <c r="A2" s="82"/>
      <c r="B2" s="82"/>
      <c r="C2" s="82"/>
      <c r="D2" s="82"/>
      <c r="E2" s="82"/>
    </row>
    <row r="3" spans="1:20" ht="16.5" thickTop="1" thickBot="1" x14ac:dyDescent="0.3">
      <c r="A3" s="82"/>
      <c r="B3" s="82"/>
      <c r="C3" s="82"/>
      <c r="D3" s="82"/>
      <c r="E3" s="82"/>
    </row>
    <row r="4" spans="1:20" ht="15.75" thickTop="1" x14ac:dyDescent="0.25">
      <c r="A4" s="78" t="s">
        <v>1</v>
      </c>
      <c r="B4" s="79"/>
      <c r="C4" s="79"/>
      <c r="D4" s="80"/>
      <c r="E4" s="81"/>
      <c r="G4" s="9"/>
      <c r="H4" s="10"/>
      <c r="I4" s="10"/>
      <c r="J4" s="10"/>
      <c r="K4" s="10"/>
      <c r="L4" s="10"/>
      <c r="M4" s="10"/>
      <c r="N4" s="10"/>
      <c r="O4" s="10"/>
      <c r="P4" s="10"/>
      <c r="Q4" s="10"/>
      <c r="R4" s="10"/>
      <c r="S4" s="10"/>
      <c r="T4" s="11"/>
    </row>
    <row r="5" spans="1:20" x14ac:dyDescent="0.25">
      <c r="A5" s="5" t="s">
        <v>0</v>
      </c>
      <c r="B5" s="4" t="s">
        <v>2</v>
      </c>
      <c r="C5" s="2" t="s">
        <v>3</v>
      </c>
      <c r="D5" s="3" t="s">
        <v>4</v>
      </c>
      <c r="E5" s="5" t="s">
        <v>5</v>
      </c>
      <c r="G5" s="12"/>
      <c r="T5" s="13"/>
    </row>
    <row r="6" spans="1:20" x14ac:dyDescent="0.25">
      <c r="A6" s="6">
        <v>43831</v>
      </c>
      <c r="B6" s="8">
        <v>43773</v>
      </c>
      <c r="C6" s="8">
        <v>13520</v>
      </c>
      <c r="D6" s="8">
        <v>9227</v>
      </c>
      <c r="E6" s="8">
        <f>SUM(B6:D6)</f>
        <v>66520</v>
      </c>
      <c r="G6" s="12"/>
      <c r="T6" s="13"/>
    </row>
    <row r="7" spans="1:20" x14ac:dyDescent="0.25">
      <c r="A7" s="7">
        <v>43862</v>
      </c>
      <c r="B7" s="37">
        <v>44154</v>
      </c>
      <c r="C7" s="37">
        <v>15981</v>
      </c>
      <c r="D7" s="37">
        <v>7575</v>
      </c>
      <c r="E7" s="37">
        <f t="shared" ref="E7:E38" si="0">SUM(B7:D7)</f>
        <v>67710</v>
      </c>
      <c r="G7" s="12"/>
      <c r="T7" s="13"/>
    </row>
    <row r="8" spans="1:20" x14ac:dyDescent="0.25">
      <c r="A8" s="6">
        <v>43891</v>
      </c>
      <c r="B8" s="8">
        <v>43592</v>
      </c>
      <c r="C8" s="8">
        <v>22248</v>
      </c>
      <c r="D8" s="8">
        <v>11145</v>
      </c>
      <c r="E8" s="8">
        <f t="shared" si="0"/>
        <v>76985</v>
      </c>
      <c r="G8" s="12"/>
      <c r="T8" s="13"/>
    </row>
    <row r="9" spans="1:20" x14ac:dyDescent="0.25">
      <c r="A9" s="7">
        <v>43922</v>
      </c>
      <c r="B9" s="37">
        <v>38114</v>
      </c>
      <c r="C9" s="37">
        <v>23336</v>
      </c>
      <c r="D9" s="37">
        <v>18193</v>
      </c>
      <c r="E9" s="37">
        <f t="shared" si="0"/>
        <v>79643</v>
      </c>
      <c r="G9" s="12"/>
      <c r="T9" s="13"/>
    </row>
    <row r="10" spans="1:20" x14ac:dyDescent="0.25">
      <c r="A10" s="6">
        <v>43952</v>
      </c>
      <c r="B10" s="8">
        <v>48633</v>
      </c>
      <c r="C10" s="8">
        <v>21937</v>
      </c>
      <c r="D10" s="8">
        <v>25232</v>
      </c>
      <c r="E10" s="8">
        <f t="shared" si="0"/>
        <v>95802</v>
      </c>
      <c r="G10" s="12"/>
      <c r="T10" s="13"/>
    </row>
    <row r="11" spans="1:20" x14ac:dyDescent="0.25">
      <c r="A11" s="7">
        <v>43983</v>
      </c>
      <c r="B11" s="37">
        <v>34796</v>
      </c>
      <c r="C11" s="37">
        <v>20443</v>
      </c>
      <c r="D11" s="37">
        <v>29438</v>
      </c>
      <c r="E11" s="37">
        <f t="shared" si="0"/>
        <v>84677</v>
      </c>
      <c r="G11" s="12"/>
      <c r="T11" s="13"/>
    </row>
    <row r="12" spans="1:20" x14ac:dyDescent="0.25">
      <c r="A12" s="6">
        <v>44013</v>
      </c>
      <c r="B12" s="8">
        <v>32187</v>
      </c>
      <c r="C12" s="8">
        <v>14096</v>
      </c>
      <c r="D12" s="8">
        <v>32770</v>
      </c>
      <c r="E12" s="8">
        <f t="shared" si="0"/>
        <v>79053</v>
      </c>
      <c r="G12" s="12"/>
      <c r="T12" s="13"/>
    </row>
    <row r="13" spans="1:20" x14ac:dyDescent="0.25">
      <c r="A13" s="7">
        <v>44044</v>
      </c>
      <c r="B13" s="37">
        <v>32287</v>
      </c>
      <c r="C13" s="37">
        <v>15995</v>
      </c>
      <c r="D13" s="37">
        <v>32188</v>
      </c>
      <c r="E13" s="37">
        <f t="shared" si="0"/>
        <v>80470</v>
      </c>
      <c r="G13" s="12"/>
      <c r="T13" s="13"/>
    </row>
    <row r="14" spans="1:20" x14ac:dyDescent="0.25">
      <c r="A14" s="6">
        <v>44075</v>
      </c>
      <c r="B14" s="8">
        <v>36909</v>
      </c>
      <c r="C14" s="8">
        <v>14547</v>
      </c>
      <c r="D14" s="8">
        <v>33261</v>
      </c>
      <c r="E14" s="8">
        <f t="shared" si="0"/>
        <v>84717</v>
      </c>
      <c r="G14" s="12"/>
      <c r="T14" s="13"/>
    </row>
    <row r="15" spans="1:20" x14ac:dyDescent="0.25">
      <c r="A15" s="7">
        <v>44105</v>
      </c>
      <c r="B15" s="37">
        <v>33314</v>
      </c>
      <c r="C15" s="37">
        <v>17018</v>
      </c>
      <c r="D15" s="37">
        <v>32512</v>
      </c>
      <c r="E15" s="37">
        <f t="shared" si="0"/>
        <v>82844</v>
      </c>
      <c r="G15" s="12"/>
      <c r="T15" s="13"/>
    </row>
    <row r="16" spans="1:20" x14ac:dyDescent="0.25">
      <c r="A16" s="6">
        <v>44136</v>
      </c>
      <c r="B16" s="8">
        <v>30268</v>
      </c>
      <c r="C16" s="8">
        <v>16657</v>
      </c>
      <c r="D16" s="8">
        <v>34511</v>
      </c>
      <c r="E16" s="8">
        <f t="shared" si="0"/>
        <v>81436</v>
      </c>
      <c r="G16" s="12"/>
      <c r="T16" s="13"/>
    </row>
    <row r="17" spans="1:20" x14ac:dyDescent="0.25">
      <c r="A17" s="7">
        <v>44166</v>
      </c>
      <c r="B17" s="37">
        <v>33716</v>
      </c>
      <c r="C17" s="37">
        <v>15329</v>
      </c>
      <c r="D17" s="37">
        <v>33513</v>
      </c>
      <c r="E17" s="37">
        <f t="shared" si="0"/>
        <v>82558</v>
      </c>
      <c r="G17" s="12"/>
      <c r="T17" s="13"/>
    </row>
    <row r="18" spans="1:20" x14ac:dyDescent="0.25">
      <c r="A18" s="6">
        <v>44197</v>
      </c>
      <c r="B18" s="8">
        <v>33491</v>
      </c>
      <c r="C18" s="8">
        <v>12475</v>
      </c>
      <c r="D18" s="8">
        <v>31194</v>
      </c>
      <c r="E18" s="8">
        <f t="shared" si="0"/>
        <v>77160</v>
      </c>
      <c r="G18" s="12"/>
      <c r="T18" s="13"/>
    </row>
    <row r="19" spans="1:20" x14ac:dyDescent="0.25">
      <c r="A19" s="7">
        <v>44228</v>
      </c>
      <c r="B19" s="37">
        <v>39145</v>
      </c>
      <c r="C19" s="37">
        <v>16129</v>
      </c>
      <c r="D19" s="37">
        <v>30531</v>
      </c>
      <c r="E19" s="37">
        <f t="shared" si="0"/>
        <v>85805</v>
      </c>
      <c r="G19" s="12"/>
      <c r="T19" s="13"/>
    </row>
    <row r="20" spans="1:20" x14ac:dyDescent="0.25">
      <c r="A20" s="6">
        <v>44256</v>
      </c>
      <c r="B20" s="8">
        <v>37678</v>
      </c>
      <c r="C20" s="8">
        <v>17407</v>
      </c>
      <c r="D20" s="8">
        <v>30155</v>
      </c>
      <c r="E20" s="8">
        <f t="shared" si="0"/>
        <v>85240</v>
      </c>
      <c r="G20" s="12"/>
      <c r="T20" s="13"/>
    </row>
    <row r="21" spans="1:20" x14ac:dyDescent="0.25">
      <c r="A21" s="7">
        <v>44287</v>
      </c>
      <c r="B21" s="37">
        <v>38646</v>
      </c>
      <c r="C21" s="37">
        <v>17888</v>
      </c>
      <c r="D21" s="37">
        <v>30707</v>
      </c>
      <c r="E21" s="37">
        <f t="shared" si="0"/>
        <v>87241</v>
      </c>
      <c r="G21" s="14"/>
      <c r="H21" s="15"/>
      <c r="I21" s="15"/>
      <c r="J21" s="15"/>
      <c r="K21" s="15"/>
      <c r="L21" s="15"/>
      <c r="M21" s="15"/>
      <c r="N21" s="15"/>
      <c r="O21" s="15"/>
      <c r="P21" s="15"/>
      <c r="Q21" s="15"/>
      <c r="R21" s="15"/>
      <c r="S21" s="15"/>
      <c r="T21" s="16"/>
    </row>
    <row r="22" spans="1:20" x14ac:dyDescent="0.25">
      <c r="A22" s="6">
        <v>44317</v>
      </c>
      <c r="B22" s="8">
        <v>36659</v>
      </c>
      <c r="C22" s="8">
        <v>20879</v>
      </c>
      <c r="D22" s="8">
        <v>31667</v>
      </c>
      <c r="E22" s="8">
        <f t="shared" si="0"/>
        <v>89205</v>
      </c>
    </row>
    <row r="23" spans="1:20" x14ac:dyDescent="0.25">
      <c r="A23" s="7">
        <v>44348</v>
      </c>
      <c r="B23" s="37">
        <v>32046</v>
      </c>
      <c r="C23" s="37">
        <v>19246</v>
      </c>
      <c r="D23" s="37">
        <v>33806</v>
      </c>
      <c r="E23" s="37">
        <f t="shared" si="0"/>
        <v>85098</v>
      </c>
    </row>
    <row r="24" spans="1:20" x14ac:dyDescent="0.25">
      <c r="A24" s="6">
        <v>44378</v>
      </c>
      <c r="B24" s="8">
        <v>37434</v>
      </c>
      <c r="C24" s="8">
        <v>15710</v>
      </c>
      <c r="D24" s="8">
        <v>35166</v>
      </c>
      <c r="E24" s="8">
        <f t="shared" si="0"/>
        <v>88310</v>
      </c>
    </row>
    <row r="25" spans="1:20" x14ac:dyDescent="0.25">
      <c r="A25" s="7">
        <v>44409</v>
      </c>
      <c r="B25" s="37">
        <v>32046</v>
      </c>
      <c r="C25" s="37">
        <v>19246</v>
      </c>
      <c r="D25" s="37">
        <v>33806</v>
      </c>
      <c r="E25" s="37">
        <f t="shared" si="0"/>
        <v>85098</v>
      </c>
    </row>
    <row r="26" spans="1:20" x14ac:dyDescent="0.25">
      <c r="A26" s="6">
        <v>44440</v>
      </c>
      <c r="B26" s="8">
        <v>38330</v>
      </c>
      <c r="C26" s="8">
        <v>15192</v>
      </c>
      <c r="D26" s="8">
        <v>32608</v>
      </c>
      <c r="E26" s="8">
        <f t="shared" si="0"/>
        <v>86130</v>
      </c>
    </row>
    <row r="27" spans="1:20" x14ac:dyDescent="0.25">
      <c r="A27" s="7">
        <v>44470</v>
      </c>
      <c r="B27" s="37">
        <v>34753</v>
      </c>
      <c r="C27" s="37">
        <v>16900</v>
      </c>
      <c r="D27" s="37">
        <v>32169</v>
      </c>
      <c r="E27" s="37">
        <f t="shared" si="0"/>
        <v>83822</v>
      </c>
      <c r="H27" s="75" t="s">
        <v>1</v>
      </c>
      <c r="I27" s="76"/>
      <c r="J27" s="76"/>
      <c r="K27" s="77"/>
    </row>
    <row r="28" spans="1:20" x14ac:dyDescent="0.25">
      <c r="A28" s="6">
        <v>44501</v>
      </c>
      <c r="B28" s="8">
        <v>32170</v>
      </c>
      <c r="C28" s="8">
        <v>15252</v>
      </c>
      <c r="D28" s="8">
        <v>34867</v>
      </c>
      <c r="E28" s="8">
        <f t="shared" si="0"/>
        <v>82289</v>
      </c>
      <c r="H28" s="45" t="s">
        <v>2</v>
      </c>
      <c r="I28" s="46" t="s">
        <v>3</v>
      </c>
      <c r="J28" s="47" t="s">
        <v>4</v>
      </c>
      <c r="K28" s="48" t="s">
        <v>5</v>
      </c>
      <c r="Q28" s="24"/>
    </row>
    <row r="29" spans="1:20" x14ac:dyDescent="0.25">
      <c r="A29" s="7">
        <v>44531</v>
      </c>
      <c r="B29" s="37">
        <v>30939</v>
      </c>
      <c r="C29" s="37">
        <v>16511</v>
      </c>
      <c r="D29" s="37">
        <v>32597</v>
      </c>
      <c r="E29" s="37">
        <f t="shared" si="0"/>
        <v>80047</v>
      </c>
      <c r="G29" s="17" t="s">
        <v>6</v>
      </c>
      <c r="H29" s="34">
        <f>B43-B42</f>
        <v>2494</v>
      </c>
      <c r="I29" s="34">
        <f t="shared" ref="I29:K29" si="1">C43-C42</f>
        <v>1655</v>
      </c>
      <c r="J29" s="34">
        <f t="shared" si="1"/>
        <v>-4343</v>
      </c>
      <c r="K29" s="35">
        <f t="shared" si="1"/>
        <v>-194</v>
      </c>
      <c r="Q29" s="24"/>
    </row>
    <row r="30" spans="1:20" x14ac:dyDescent="0.25">
      <c r="A30" s="6">
        <v>44562</v>
      </c>
      <c r="B30" s="8">
        <v>34543</v>
      </c>
      <c r="C30" s="8">
        <v>13506</v>
      </c>
      <c r="D30" s="8">
        <v>28883</v>
      </c>
      <c r="E30" s="8">
        <f t="shared" si="0"/>
        <v>76932</v>
      </c>
      <c r="G30" s="17" t="s">
        <v>7</v>
      </c>
      <c r="H30" s="49">
        <f>(B43-B42)/B42</f>
        <v>6.3257748693755389E-2</v>
      </c>
      <c r="I30" s="49">
        <f t="shared" ref="I30:K30" si="2">(C43-C42)/C42</f>
        <v>0.12297518204785257</v>
      </c>
      <c r="J30" s="49">
        <f t="shared" si="2"/>
        <v>-0.19159167107817188</v>
      </c>
      <c r="K30" s="25">
        <f t="shared" si="2"/>
        <v>-2.5677678949597629E-3</v>
      </c>
    </row>
    <row r="31" spans="1:20" x14ac:dyDescent="0.25">
      <c r="A31" s="7">
        <v>44593</v>
      </c>
      <c r="B31" s="37">
        <v>42349</v>
      </c>
      <c r="C31" s="37">
        <v>14279</v>
      </c>
      <c r="D31" s="37">
        <v>23933</v>
      </c>
      <c r="E31" s="37">
        <f t="shared" si="0"/>
        <v>80561</v>
      </c>
      <c r="G31" s="17" t="s">
        <v>8</v>
      </c>
      <c r="H31" s="50">
        <f>B43-B31</f>
        <v>-429</v>
      </c>
      <c r="I31" s="50">
        <f t="shared" ref="I31:K31" si="3">C43-C31</f>
        <v>834</v>
      </c>
      <c r="J31" s="50">
        <f t="shared" si="3"/>
        <v>-5608</v>
      </c>
      <c r="K31" s="51">
        <f t="shared" si="3"/>
        <v>-5203</v>
      </c>
    </row>
    <row r="32" spans="1:20" x14ac:dyDescent="0.25">
      <c r="A32" s="6">
        <v>44621</v>
      </c>
      <c r="B32" s="8">
        <v>41594</v>
      </c>
      <c r="C32" s="8">
        <v>19435</v>
      </c>
      <c r="D32" s="8">
        <v>25447</v>
      </c>
      <c r="E32" s="8">
        <f t="shared" si="0"/>
        <v>86476</v>
      </c>
      <c r="G32" s="17" t="s">
        <v>9</v>
      </c>
      <c r="H32" s="52">
        <f>(B43-B31)/B31</f>
        <v>-1.0130109329618173E-2</v>
      </c>
      <c r="I32" s="52">
        <f t="shared" ref="I32:K32" si="4">(C43-C31)/C31</f>
        <v>5.840745150220604E-2</v>
      </c>
      <c r="J32" s="52">
        <f t="shared" si="4"/>
        <v>-0.23432081226758034</v>
      </c>
      <c r="K32" s="53">
        <f t="shared" si="4"/>
        <v>-6.4584600489070387E-2</v>
      </c>
    </row>
    <row r="33" spans="1:20" x14ac:dyDescent="0.25">
      <c r="A33" s="7">
        <v>44652</v>
      </c>
      <c r="B33" s="37">
        <v>41906</v>
      </c>
      <c r="C33" s="37">
        <v>20179</v>
      </c>
      <c r="D33" s="37">
        <v>27581</v>
      </c>
      <c r="E33" s="37">
        <f t="shared" si="0"/>
        <v>89666</v>
      </c>
    </row>
    <row r="34" spans="1:20" x14ac:dyDescent="0.25">
      <c r="A34" s="6">
        <v>44682</v>
      </c>
      <c r="B34" s="8">
        <v>35516</v>
      </c>
      <c r="C34" s="8">
        <v>21266</v>
      </c>
      <c r="D34" s="8">
        <v>29343</v>
      </c>
      <c r="E34" s="8">
        <f t="shared" si="0"/>
        <v>86125</v>
      </c>
    </row>
    <row r="35" spans="1:20" x14ac:dyDescent="0.25">
      <c r="A35" s="7">
        <v>44713</v>
      </c>
      <c r="B35" s="37">
        <v>34343</v>
      </c>
      <c r="C35" s="37">
        <v>18056</v>
      </c>
      <c r="D35" s="37">
        <v>30952</v>
      </c>
      <c r="E35" s="37">
        <f t="shared" si="0"/>
        <v>83351</v>
      </c>
    </row>
    <row r="36" spans="1:20" x14ac:dyDescent="0.25">
      <c r="A36" s="6">
        <v>44743</v>
      </c>
      <c r="B36" s="8">
        <v>33642</v>
      </c>
      <c r="C36" s="8">
        <v>17570</v>
      </c>
      <c r="D36" s="8">
        <v>31131</v>
      </c>
      <c r="E36" s="8">
        <f t="shared" si="0"/>
        <v>82343</v>
      </c>
    </row>
    <row r="37" spans="1:20" x14ac:dyDescent="0.25">
      <c r="A37" s="7">
        <v>44774</v>
      </c>
      <c r="B37" s="37">
        <v>30495</v>
      </c>
      <c r="C37" s="37">
        <v>15858</v>
      </c>
      <c r="D37" s="37">
        <v>30467</v>
      </c>
      <c r="E37" s="37">
        <f t="shared" si="0"/>
        <v>76820</v>
      </c>
    </row>
    <row r="38" spans="1:20" x14ac:dyDescent="0.25">
      <c r="A38" s="42">
        <v>44805</v>
      </c>
      <c r="B38" s="43">
        <v>33642</v>
      </c>
      <c r="C38" s="43">
        <v>17570</v>
      </c>
      <c r="D38" s="43">
        <v>31131</v>
      </c>
      <c r="E38" s="43">
        <f t="shared" si="0"/>
        <v>82343</v>
      </c>
    </row>
    <row r="39" spans="1:20" x14ac:dyDescent="0.25">
      <c r="A39" s="64">
        <v>44835</v>
      </c>
      <c r="B39" s="54">
        <v>38948</v>
      </c>
      <c r="C39" s="54">
        <v>17507</v>
      </c>
      <c r="D39" s="54">
        <v>25654</v>
      </c>
      <c r="E39" s="54">
        <f t="shared" ref="E39" si="5">SUM(B39:D39)</f>
        <v>82109</v>
      </c>
    </row>
    <row r="40" spans="1:20" x14ac:dyDescent="0.25">
      <c r="A40" s="69">
        <v>44866</v>
      </c>
      <c r="B40" s="70">
        <v>34994</v>
      </c>
      <c r="C40" s="70">
        <v>14610</v>
      </c>
      <c r="D40" s="70">
        <v>25917</v>
      </c>
      <c r="E40" s="70">
        <f t="shared" ref="E40" si="6">SUM(B40:D40)</f>
        <v>75521</v>
      </c>
    </row>
    <row r="41" spans="1:20" x14ac:dyDescent="0.25">
      <c r="A41" s="88">
        <v>44896</v>
      </c>
      <c r="B41" s="54">
        <v>32892</v>
      </c>
      <c r="C41" s="54">
        <v>16240</v>
      </c>
      <c r="D41" s="54">
        <v>26094</v>
      </c>
      <c r="E41" s="54">
        <f t="shared" ref="E41" si="7">SUM(B41:D41)</f>
        <v>75226</v>
      </c>
    </row>
    <row r="42" spans="1:20" x14ac:dyDescent="0.25">
      <c r="A42" s="90">
        <v>44927</v>
      </c>
      <c r="B42" s="94">
        <v>39426</v>
      </c>
      <c r="C42" s="94">
        <v>13458</v>
      </c>
      <c r="D42" s="94">
        <v>22668</v>
      </c>
      <c r="E42" s="94">
        <f t="shared" ref="E42" si="8">SUM(B42:D42)</f>
        <v>75552</v>
      </c>
    </row>
    <row r="43" spans="1:20" x14ac:dyDescent="0.25">
      <c r="A43" s="92">
        <v>44958</v>
      </c>
      <c r="B43" s="65">
        <v>41920</v>
      </c>
      <c r="C43" s="65">
        <v>15113</v>
      </c>
      <c r="D43" s="65">
        <v>18325</v>
      </c>
      <c r="E43" s="65">
        <f t="shared" ref="E43" si="9">SUM(B43:D43)</f>
        <v>75358</v>
      </c>
    </row>
    <row r="45" spans="1:20" x14ac:dyDescent="0.25">
      <c r="A45" s="78" t="s">
        <v>11</v>
      </c>
      <c r="B45" s="79"/>
      <c r="C45" s="79"/>
      <c r="D45" s="80"/>
      <c r="E45" s="81"/>
      <c r="G45" s="9"/>
      <c r="H45" s="10"/>
      <c r="I45" s="10"/>
      <c r="J45" s="10"/>
      <c r="K45" s="10"/>
      <c r="L45" s="10"/>
      <c r="M45" s="10"/>
      <c r="N45" s="10"/>
      <c r="O45" s="10"/>
      <c r="P45" s="10"/>
      <c r="Q45" s="10"/>
      <c r="R45" s="10"/>
      <c r="S45" s="10"/>
      <c r="T45" s="11"/>
    </row>
    <row r="46" spans="1:20" x14ac:dyDescent="0.25">
      <c r="A46" s="5" t="s">
        <v>0</v>
      </c>
      <c r="B46" s="4" t="s">
        <v>2</v>
      </c>
      <c r="C46" s="2" t="s">
        <v>3</v>
      </c>
      <c r="D46" s="3" t="s">
        <v>4</v>
      </c>
      <c r="E46" s="5" t="s">
        <v>5</v>
      </c>
      <c r="G46" s="12"/>
      <c r="T46" s="13"/>
    </row>
    <row r="47" spans="1:20" x14ac:dyDescent="0.25">
      <c r="A47" s="6">
        <v>43831</v>
      </c>
      <c r="B47" s="28">
        <v>4911621.4800000004</v>
      </c>
      <c r="C47" s="28">
        <v>3314248.74</v>
      </c>
      <c r="D47" s="28">
        <v>3683285.04</v>
      </c>
      <c r="E47" s="28">
        <f>SUM(B47:D47)</f>
        <v>11909155.260000002</v>
      </c>
      <c r="G47" s="12"/>
      <c r="T47" s="13"/>
    </row>
    <row r="48" spans="1:20" x14ac:dyDescent="0.25">
      <c r="A48" s="7">
        <v>43862</v>
      </c>
      <c r="B48" s="38">
        <v>4874234.59</v>
      </c>
      <c r="C48" s="38">
        <v>4407814.29</v>
      </c>
      <c r="D48" s="38">
        <v>3599306.68</v>
      </c>
      <c r="E48" s="38">
        <f t="shared" ref="E48:E79" si="10">SUM(B48:D48)</f>
        <v>12881355.559999999</v>
      </c>
      <c r="G48" s="12"/>
      <c r="T48" s="13"/>
    </row>
    <row r="49" spans="1:20" x14ac:dyDescent="0.25">
      <c r="A49" s="6">
        <v>43891</v>
      </c>
      <c r="B49" s="28">
        <v>4396446.9400000004</v>
      </c>
      <c r="C49" s="28">
        <v>5734068.75</v>
      </c>
      <c r="D49" s="28">
        <v>5505759</v>
      </c>
      <c r="E49" s="28">
        <f t="shared" si="10"/>
        <v>15636274.690000001</v>
      </c>
      <c r="G49" s="12"/>
      <c r="T49" s="13"/>
    </row>
    <row r="50" spans="1:20" x14ac:dyDescent="0.25">
      <c r="A50" s="7">
        <v>43922</v>
      </c>
      <c r="B50" s="38">
        <v>3504570.8</v>
      </c>
      <c r="C50" s="38">
        <v>5725017.9400000004</v>
      </c>
      <c r="D50" s="38">
        <v>9215993.7599999998</v>
      </c>
      <c r="E50" s="38">
        <f t="shared" si="10"/>
        <v>18445582.5</v>
      </c>
      <c r="G50" s="12"/>
      <c r="T50" s="13"/>
    </row>
    <row r="51" spans="1:20" x14ac:dyDescent="0.25">
      <c r="A51" s="6">
        <v>43952</v>
      </c>
      <c r="B51" s="28">
        <v>3370839.75</v>
      </c>
      <c r="C51" s="28">
        <v>5123615.37</v>
      </c>
      <c r="D51" s="28">
        <v>12987711.300000001</v>
      </c>
      <c r="E51" s="28">
        <f t="shared" si="10"/>
        <v>21482166.420000002</v>
      </c>
      <c r="G51" s="12"/>
      <c r="T51" s="13"/>
    </row>
    <row r="52" spans="1:20" x14ac:dyDescent="0.25">
      <c r="A52" s="7">
        <v>43983</v>
      </c>
      <c r="B52" s="38">
        <v>1941628.37</v>
      </c>
      <c r="C52" s="38">
        <v>3570907.39</v>
      </c>
      <c r="D52" s="38">
        <v>14775072.720000001</v>
      </c>
      <c r="E52" s="38">
        <f t="shared" si="10"/>
        <v>20287608.48</v>
      </c>
      <c r="G52" s="12"/>
      <c r="T52" s="13"/>
    </row>
    <row r="53" spans="1:20" x14ac:dyDescent="0.25">
      <c r="A53" s="6">
        <v>44013</v>
      </c>
      <c r="B53" s="28">
        <v>2223462.4500000002</v>
      </c>
      <c r="C53" s="28">
        <v>2256129.36</v>
      </c>
      <c r="D53" s="28">
        <v>16328458.1</v>
      </c>
      <c r="E53" s="28">
        <f t="shared" si="10"/>
        <v>20808049.91</v>
      </c>
      <c r="G53" s="12"/>
      <c r="T53" s="13"/>
    </row>
    <row r="54" spans="1:20" x14ac:dyDescent="0.25">
      <c r="A54" s="7">
        <v>44044</v>
      </c>
      <c r="B54" s="38">
        <v>2304614.7799999998</v>
      </c>
      <c r="C54" s="38">
        <v>2522930.83</v>
      </c>
      <c r="D54" s="38">
        <v>17138513.170000002</v>
      </c>
      <c r="E54" s="38">
        <f t="shared" si="10"/>
        <v>21966058.780000001</v>
      </c>
      <c r="G54" s="12"/>
      <c r="T54" s="13"/>
    </row>
    <row r="55" spans="1:20" x14ac:dyDescent="0.25">
      <c r="A55" s="6">
        <v>44075</v>
      </c>
      <c r="B55" s="28">
        <v>2858971.3</v>
      </c>
      <c r="C55" s="28">
        <v>2581315.14</v>
      </c>
      <c r="D55" s="28">
        <v>18705267.329999998</v>
      </c>
      <c r="E55" s="28">
        <f t="shared" si="10"/>
        <v>24145553.769999996</v>
      </c>
      <c r="G55" s="12"/>
      <c r="T55" s="13"/>
    </row>
    <row r="56" spans="1:20" x14ac:dyDescent="0.25">
      <c r="A56" s="7">
        <v>44105</v>
      </c>
      <c r="B56" s="38">
        <v>2365617.7000000002</v>
      </c>
      <c r="C56" s="38">
        <v>2955467.37</v>
      </c>
      <c r="D56" s="38">
        <v>19619012.859999999</v>
      </c>
      <c r="E56" s="38">
        <f t="shared" si="10"/>
        <v>24940097.93</v>
      </c>
      <c r="G56" s="12"/>
      <c r="T56" s="13"/>
    </row>
    <row r="57" spans="1:20" x14ac:dyDescent="0.25">
      <c r="A57" s="6">
        <v>44136</v>
      </c>
      <c r="B57" s="28">
        <v>1885472.06</v>
      </c>
      <c r="C57" s="28">
        <v>2487638.02</v>
      </c>
      <c r="D57" s="28">
        <v>21059084.18</v>
      </c>
      <c r="E57" s="28">
        <f t="shared" si="10"/>
        <v>25432194.259999998</v>
      </c>
      <c r="G57" s="12"/>
      <c r="T57" s="13"/>
    </row>
    <row r="58" spans="1:20" x14ac:dyDescent="0.25">
      <c r="A58" s="7">
        <v>44166</v>
      </c>
      <c r="B58" s="38">
        <v>8425066.9600000009</v>
      </c>
      <c r="C58" s="38">
        <v>4452598.53</v>
      </c>
      <c r="D58" s="38">
        <v>15902343.529999999</v>
      </c>
      <c r="E58" s="38">
        <f t="shared" si="10"/>
        <v>28780009.020000003</v>
      </c>
      <c r="G58" s="12"/>
      <c r="T58" s="13"/>
    </row>
    <row r="59" spans="1:20" x14ac:dyDescent="0.25">
      <c r="A59" s="6">
        <v>44197</v>
      </c>
      <c r="B59" s="28">
        <v>3534806</v>
      </c>
      <c r="C59" s="28">
        <v>2668960</v>
      </c>
      <c r="D59" s="28">
        <v>22123925</v>
      </c>
      <c r="E59" s="28">
        <f t="shared" si="10"/>
        <v>28327691</v>
      </c>
      <c r="G59" s="12"/>
      <c r="T59" s="13"/>
    </row>
    <row r="60" spans="1:20" x14ac:dyDescent="0.25">
      <c r="A60" s="7">
        <v>44228</v>
      </c>
      <c r="B60" s="38">
        <v>3918456</v>
      </c>
      <c r="C60" s="38">
        <v>4181417</v>
      </c>
      <c r="D60" s="38">
        <v>26440458</v>
      </c>
      <c r="E60" s="38">
        <f t="shared" si="10"/>
        <v>34540331</v>
      </c>
      <c r="G60" s="12"/>
      <c r="T60" s="13"/>
    </row>
    <row r="61" spans="1:20" x14ac:dyDescent="0.25">
      <c r="A61" s="6">
        <v>44256</v>
      </c>
      <c r="B61" s="28">
        <v>3560766</v>
      </c>
      <c r="C61" s="28">
        <v>4362891</v>
      </c>
      <c r="D61" s="28">
        <v>27802892</v>
      </c>
      <c r="E61" s="28">
        <f t="shared" si="10"/>
        <v>35726549</v>
      </c>
      <c r="G61" s="12"/>
      <c r="T61" s="13"/>
    </row>
    <row r="62" spans="1:20" x14ac:dyDescent="0.25">
      <c r="A62" s="7">
        <v>44287</v>
      </c>
      <c r="B62" s="38">
        <v>3613350</v>
      </c>
      <c r="C62" s="38">
        <v>4287953</v>
      </c>
      <c r="D62" s="38">
        <v>28810597</v>
      </c>
      <c r="E62" s="38">
        <f t="shared" si="10"/>
        <v>36711900</v>
      </c>
      <c r="G62" s="14"/>
      <c r="H62" s="15"/>
      <c r="I62" s="15"/>
      <c r="J62" s="15"/>
      <c r="K62" s="15"/>
      <c r="L62" s="15"/>
      <c r="M62" s="15"/>
      <c r="N62" s="15"/>
      <c r="O62" s="15"/>
      <c r="P62" s="15"/>
      <c r="Q62" s="15"/>
      <c r="R62" s="15"/>
      <c r="S62" s="15"/>
      <c r="T62" s="16"/>
    </row>
    <row r="63" spans="1:20" x14ac:dyDescent="0.25">
      <c r="A63" s="6">
        <v>44317</v>
      </c>
      <c r="B63" s="28">
        <v>2830266</v>
      </c>
      <c r="C63" s="28">
        <v>4421290</v>
      </c>
      <c r="D63" s="28">
        <v>29634041</v>
      </c>
      <c r="E63" s="28">
        <f t="shared" si="10"/>
        <v>36885597</v>
      </c>
    </row>
    <row r="64" spans="1:20" x14ac:dyDescent="0.25">
      <c r="A64" s="7">
        <v>44348</v>
      </c>
      <c r="B64" s="38">
        <v>2094811</v>
      </c>
      <c r="C64" s="38">
        <v>3240124</v>
      </c>
      <c r="D64" s="38">
        <v>30055292</v>
      </c>
      <c r="E64" s="38">
        <f t="shared" si="10"/>
        <v>35390227</v>
      </c>
    </row>
    <row r="65" spans="1:11" x14ac:dyDescent="0.25">
      <c r="A65" s="6">
        <v>44378</v>
      </c>
      <c r="B65" s="28">
        <v>2701113</v>
      </c>
      <c r="C65" s="28">
        <v>2605679</v>
      </c>
      <c r="D65" s="28">
        <v>30543379</v>
      </c>
      <c r="E65" s="28">
        <f t="shared" si="10"/>
        <v>35850171</v>
      </c>
    </row>
    <row r="66" spans="1:11" x14ac:dyDescent="0.25">
      <c r="A66" s="7">
        <v>44409</v>
      </c>
      <c r="B66" s="38">
        <v>2094811</v>
      </c>
      <c r="C66" s="38">
        <v>3240124</v>
      </c>
      <c r="D66" s="38">
        <v>30055292</v>
      </c>
      <c r="E66" s="38">
        <f t="shared" si="10"/>
        <v>35390227</v>
      </c>
    </row>
    <row r="67" spans="1:11" x14ac:dyDescent="0.25">
      <c r="A67" s="6">
        <v>44440</v>
      </c>
      <c r="B67" s="28">
        <v>3070501</v>
      </c>
      <c r="C67" s="28">
        <v>2925409</v>
      </c>
      <c r="D67" s="28">
        <v>29801634</v>
      </c>
      <c r="E67" s="28">
        <f t="shared" si="10"/>
        <v>35797544</v>
      </c>
    </row>
    <row r="68" spans="1:11" x14ac:dyDescent="0.25">
      <c r="A68" s="7">
        <v>44470</v>
      </c>
      <c r="B68" s="38">
        <v>2459378</v>
      </c>
      <c r="C68" s="38">
        <v>2988686</v>
      </c>
      <c r="D68" s="38">
        <v>28297108</v>
      </c>
      <c r="E68" s="38">
        <f t="shared" si="10"/>
        <v>33745172</v>
      </c>
      <c r="H68" s="75" t="s">
        <v>15</v>
      </c>
      <c r="I68" s="76"/>
      <c r="J68" s="76"/>
      <c r="K68" s="77"/>
    </row>
    <row r="69" spans="1:11" x14ac:dyDescent="0.25">
      <c r="A69" s="6">
        <v>44501</v>
      </c>
      <c r="B69" s="28">
        <v>2173032</v>
      </c>
      <c r="C69" s="28">
        <v>2380781</v>
      </c>
      <c r="D69" s="28">
        <v>27657621</v>
      </c>
      <c r="E69" s="28">
        <f t="shared" si="10"/>
        <v>32211434</v>
      </c>
      <c r="H69" s="20" t="s">
        <v>2</v>
      </c>
      <c r="I69" s="21" t="s">
        <v>3</v>
      </c>
      <c r="J69" s="22" t="s">
        <v>4</v>
      </c>
      <c r="K69" s="48" t="s">
        <v>5</v>
      </c>
    </row>
    <row r="70" spans="1:11" x14ac:dyDescent="0.25">
      <c r="A70" s="7">
        <v>44531</v>
      </c>
      <c r="B70" s="38">
        <v>2548840</v>
      </c>
      <c r="C70" s="38">
        <v>2451792</v>
      </c>
      <c r="D70" s="38">
        <v>25908462</v>
      </c>
      <c r="E70" s="38">
        <f t="shared" si="10"/>
        <v>30909094</v>
      </c>
      <c r="G70" s="17" t="s">
        <v>6</v>
      </c>
      <c r="H70" s="34">
        <f>B84-B83</f>
        <v>402592</v>
      </c>
      <c r="I70" s="34">
        <f t="shared" ref="I70:K70" si="11">C84-C83</f>
        <v>1300608</v>
      </c>
      <c r="J70" s="34">
        <f t="shared" si="11"/>
        <v>-2362637</v>
      </c>
      <c r="K70" s="35">
        <f t="shared" si="11"/>
        <v>-659437</v>
      </c>
    </row>
    <row r="71" spans="1:11" x14ac:dyDescent="0.25">
      <c r="A71" s="6">
        <v>44562</v>
      </c>
      <c r="B71" s="28">
        <v>3334109</v>
      </c>
      <c r="C71" s="28">
        <v>2649001</v>
      </c>
      <c r="D71" s="28">
        <v>24722399</v>
      </c>
      <c r="E71" s="28">
        <f t="shared" si="10"/>
        <v>30705509</v>
      </c>
      <c r="G71" s="17" t="s">
        <v>7</v>
      </c>
      <c r="H71" s="36">
        <f>(B84-B83)/B83</f>
        <v>9.0713060281445906E-2</v>
      </c>
      <c r="I71" s="36">
        <f t="shared" ref="I71:K71" si="12">(C84-C83)/C83</f>
        <v>0.42544948170130331</v>
      </c>
      <c r="J71" s="36">
        <f t="shared" si="12"/>
        <v>-0.10972628443945799</v>
      </c>
      <c r="K71" s="33">
        <f t="shared" si="12"/>
        <v>-2.2717899073971998E-2</v>
      </c>
    </row>
    <row r="72" spans="1:11" x14ac:dyDescent="0.25">
      <c r="A72" s="7">
        <v>44593</v>
      </c>
      <c r="B72" s="38">
        <v>4707821</v>
      </c>
      <c r="C72" s="38">
        <v>3763788</v>
      </c>
      <c r="D72" s="38">
        <v>23398391</v>
      </c>
      <c r="E72" s="38">
        <f t="shared" si="10"/>
        <v>31870000</v>
      </c>
      <c r="G72" s="17" t="s">
        <v>8</v>
      </c>
      <c r="H72" s="26">
        <f>B84-B72</f>
        <v>132853</v>
      </c>
      <c r="I72" s="26">
        <f t="shared" ref="I72:K72" si="13">C84-C72</f>
        <v>593841</v>
      </c>
      <c r="J72" s="26">
        <f t="shared" si="13"/>
        <v>-4228931</v>
      </c>
      <c r="K72" s="27">
        <f t="shared" si="13"/>
        <v>-3502237</v>
      </c>
    </row>
    <row r="73" spans="1:11" x14ac:dyDescent="0.25">
      <c r="A73" s="6">
        <v>44621</v>
      </c>
      <c r="B73" s="28">
        <v>4285436</v>
      </c>
      <c r="C73" s="28">
        <v>5068539</v>
      </c>
      <c r="D73" s="28">
        <v>25883304</v>
      </c>
      <c r="E73" s="28">
        <f t="shared" si="10"/>
        <v>35237279</v>
      </c>
      <c r="G73" s="17" t="s">
        <v>9</v>
      </c>
      <c r="H73" s="18">
        <f>(B84-B72)/B72</f>
        <v>2.821963706776447E-2</v>
      </c>
      <c r="I73" s="18">
        <f t="shared" ref="I73:K73" si="14">(C84-C72)/C72</f>
        <v>0.15777748374775624</v>
      </c>
      <c r="J73" s="18">
        <f t="shared" si="14"/>
        <v>-0.18073597453773638</v>
      </c>
      <c r="K73" s="19">
        <f t="shared" si="14"/>
        <v>-0.10989133981801066</v>
      </c>
    </row>
    <row r="74" spans="1:11" x14ac:dyDescent="0.25">
      <c r="A74" s="7">
        <v>44652</v>
      </c>
      <c r="B74" s="38">
        <v>3865387</v>
      </c>
      <c r="C74" s="38">
        <v>4956989</v>
      </c>
      <c r="D74" s="38">
        <v>27188515</v>
      </c>
      <c r="E74" s="38">
        <f t="shared" si="10"/>
        <v>36010891</v>
      </c>
    </row>
    <row r="75" spans="1:11" x14ac:dyDescent="0.25">
      <c r="A75" s="6">
        <v>44682</v>
      </c>
      <c r="B75" s="28">
        <v>2809055</v>
      </c>
      <c r="C75" s="28">
        <v>4256262</v>
      </c>
      <c r="D75" s="28">
        <v>27974669</v>
      </c>
      <c r="E75" s="28">
        <f t="shared" si="10"/>
        <v>35039986</v>
      </c>
    </row>
    <row r="76" spans="1:11" x14ac:dyDescent="0.25">
      <c r="A76" s="7">
        <v>44713</v>
      </c>
      <c r="B76" s="38">
        <v>2535480</v>
      </c>
      <c r="C76" s="38">
        <v>3304767</v>
      </c>
      <c r="D76" s="38">
        <v>28393780</v>
      </c>
      <c r="E76" s="38">
        <f t="shared" si="10"/>
        <v>34234027</v>
      </c>
    </row>
    <row r="77" spans="1:11" x14ac:dyDescent="0.25">
      <c r="A77" s="6">
        <v>44743</v>
      </c>
      <c r="B77" s="28">
        <v>2240588</v>
      </c>
      <c r="C77" s="28">
        <v>2852819</v>
      </c>
      <c r="D77" s="28">
        <v>28079184</v>
      </c>
      <c r="E77" s="28">
        <f t="shared" si="10"/>
        <v>33172591</v>
      </c>
    </row>
    <row r="78" spans="1:11" x14ac:dyDescent="0.25">
      <c r="A78" s="7">
        <v>44774</v>
      </c>
      <c r="B78" s="38">
        <v>2119772</v>
      </c>
      <c r="C78" s="38">
        <v>2251005</v>
      </c>
      <c r="D78" s="38">
        <v>27198117</v>
      </c>
      <c r="E78" s="38">
        <f t="shared" si="10"/>
        <v>31568894</v>
      </c>
    </row>
    <row r="79" spans="1:11" x14ac:dyDescent="0.25">
      <c r="A79" s="39">
        <v>44805</v>
      </c>
      <c r="B79" s="40">
        <v>2240588</v>
      </c>
      <c r="C79" s="40">
        <v>2852819</v>
      </c>
      <c r="D79" s="40">
        <v>28079184</v>
      </c>
      <c r="E79" s="40">
        <f t="shared" si="10"/>
        <v>33172591</v>
      </c>
    </row>
    <row r="80" spans="1:11" x14ac:dyDescent="0.25">
      <c r="A80" s="55">
        <v>44835</v>
      </c>
      <c r="B80" s="56">
        <v>2907938</v>
      </c>
      <c r="C80" s="56">
        <v>3223924</v>
      </c>
      <c r="D80" s="56">
        <v>25603021</v>
      </c>
      <c r="E80" s="56">
        <f t="shared" ref="E80" si="15">SUM(B80:D80)</f>
        <v>31734883</v>
      </c>
    </row>
    <row r="81" spans="1:5" x14ac:dyDescent="0.25">
      <c r="A81" s="58">
        <v>44866</v>
      </c>
      <c r="B81" s="66">
        <v>2303797</v>
      </c>
      <c r="C81" s="66">
        <v>2240134</v>
      </c>
      <c r="D81" s="66">
        <v>23697614</v>
      </c>
      <c r="E81" s="66">
        <f t="shared" ref="E81" si="16">SUM(B81:D81)</f>
        <v>28241545</v>
      </c>
    </row>
    <row r="82" spans="1:5" x14ac:dyDescent="0.25">
      <c r="A82" s="55">
        <v>44896</v>
      </c>
      <c r="B82" s="56">
        <v>2989910</v>
      </c>
      <c r="C82" s="56">
        <v>2344616</v>
      </c>
      <c r="D82" s="56">
        <v>23277367</v>
      </c>
      <c r="E82" s="56">
        <f t="shared" ref="E82" si="17">SUM(B82:D82)</f>
        <v>28611893</v>
      </c>
    </row>
    <row r="83" spans="1:5" x14ac:dyDescent="0.25">
      <c r="A83" s="90">
        <v>44927</v>
      </c>
      <c r="B83" s="91">
        <v>4438082</v>
      </c>
      <c r="C83" s="91">
        <v>3057021</v>
      </c>
      <c r="D83" s="91">
        <v>21532097</v>
      </c>
      <c r="E83" s="91">
        <f t="shared" ref="E83" si="18">SUM(B83:D83)</f>
        <v>29027200</v>
      </c>
    </row>
    <row r="84" spans="1:5" x14ac:dyDescent="0.25">
      <c r="A84" s="92">
        <v>44958</v>
      </c>
      <c r="B84" s="93">
        <v>4840674</v>
      </c>
      <c r="C84" s="93">
        <v>4357629</v>
      </c>
      <c r="D84" s="93">
        <v>19169460</v>
      </c>
      <c r="E84" s="93">
        <f t="shared" ref="E84" si="19">SUM(B84:D84)</f>
        <v>28367763</v>
      </c>
    </row>
    <row r="86" spans="1:5" x14ac:dyDescent="0.25">
      <c r="A86" s="75" t="s">
        <v>12</v>
      </c>
      <c r="B86" s="77"/>
    </row>
    <row r="87" spans="1:5" x14ac:dyDescent="0.25">
      <c r="A87" s="29" t="s">
        <v>0</v>
      </c>
      <c r="B87" s="29" t="s">
        <v>13</v>
      </c>
    </row>
    <row r="88" spans="1:5" x14ac:dyDescent="0.25">
      <c r="A88" s="6">
        <v>43831</v>
      </c>
      <c r="B88" s="28">
        <f>E47/E6</f>
        <v>179.03119753457608</v>
      </c>
    </row>
    <row r="89" spans="1:5" x14ac:dyDescent="0.25">
      <c r="A89" s="7">
        <v>43862</v>
      </c>
      <c r="B89" s="38">
        <f>E48/E7</f>
        <v>190.24302998080046</v>
      </c>
    </row>
    <row r="90" spans="1:5" x14ac:dyDescent="0.25">
      <c r="A90" s="6">
        <v>43891</v>
      </c>
      <c r="B90" s="28">
        <f>E49/E8</f>
        <v>203.10806897447557</v>
      </c>
    </row>
    <row r="91" spans="1:5" x14ac:dyDescent="0.25">
      <c r="A91" s="7">
        <v>43922</v>
      </c>
      <c r="B91" s="38">
        <f>E50/E9</f>
        <v>231.60331102545106</v>
      </c>
    </row>
    <row r="92" spans="1:5" x14ac:dyDescent="0.25">
      <c r="A92" s="6">
        <v>43952</v>
      </c>
      <c r="B92" s="28">
        <f>E51/E10</f>
        <v>224.23505166906747</v>
      </c>
    </row>
    <row r="93" spans="1:5" x14ac:dyDescent="0.25">
      <c r="A93" s="7">
        <v>43983</v>
      </c>
      <c r="B93" s="38">
        <f>E52/E11</f>
        <v>239.58818191480569</v>
      </c>
    </row>
    <row r="94" spans="1:5" x14ac:dyDescent="0.25">
      <c r="A94" s="6">
        <v>44013</v>
      </c>
      <c r="B94" s="28">
        <f>E53/E12</f>
        <v>263.21644858512644</v>
      </c>
    </row>
    <row r="95" spans="1:5" x14ac:dyDescent="0.25">
      <c r="A95" s="7">
        <v>44044</v>
      </c>
      <c r="B95" s="38">
        <f>E54/E13</f>
        <v>272.97202410836337</v>
      </c>
    </row>
    <row r="96" spans="1:5" x14ac:dyDescent="0.25">
      <c r="A96" s="6">
        <v>44075</v>
      </c>
      <c r="B96" s="28">
        <f>E55/E14</f>
        <v>285.01426832867071</v>
      </c>
    </row>
    <row r="97" spans="1:8" x14ac:dyDescent="0.25">
      <c r="A97" s="7">
        <v>44105</v>
      </c>
      <c r="B97" s="38">
        <f>E56/E15</f>
        <v>301.04893450340398</v>
      </c>
    </row>
    <row r="98" spans="1:8" x14ac:dyDescent="0.25">
      <c r="A98" s="6">
        <v>44136</v>
      </c>
      <c r="B98" s="28">
        <f>E57/E16</f>
        <v>312.2967024411808</v>
      </c>
    </row>
    <row r="99" spans="1:8" x14ac:dyDescent="0.25">
      <c r="A99" s="7">
        <v>44166</v>
      </c>
      <c r="B99" s="38">
        <f>E58/E17</f>
        <v>348.60351534678654</v>
      </c>
    </row>
    <row r="100" spans="1:8" x14ac:dyDescent="0.25">
      <c r="A100" s="6">
        <v>44197</v>
      </c>
      <c r="B100" s="28">
        <f>E59/E18</f>
        <v>367.12922498703989</v>
      </c>
    </row>
    <row r="101" spans="1:8" x14ac:dyDescent="0.25">
      <c r="A101" s="7">
        <v>44228</v>
      </c>
      <c r="B101" s="38">
        <f>E60/E19</f>
        <v>402.54450206864402</v>
      </c>
    </row>
    <row r="102" spans="1:8" x14ac:dyDescent="0.25">
      <c r="A102" s="6">
        <v>44256</v>
      </c>
      <c r="B102" s="28">
        <f>E61/E20</f>
        <v>419.12891834819334</v>
      </c>
    </row>
    <row r="103" spans="1:8" x14ac:dyDescent="0.25">
      <c r="A103" s="7">
        <v>44287</v>
      </c>
      <c r="B103" s="38">
        <f>E62/E21</f>
        <v>420.81016953038136</v>
      </c>
    </row>
    <row r="104" spans="1:8" x14ac:dyDescent="0.25">
      <c r="A104" s="6">
        <v>44317</v>
      </c>
      <c r="B104" s="28">
        <f>E63/E22</f>
        <v>413.49248360517907</v>
      </c>
    </row>
    <row r="105" spans="1:8" x14ac:dyDescent="0.25">
      <c r="A105" s="7">
        <v>44348</v>
      </c>
      <c r="B105" s="38">
        <f>E64/E23</f>
        <v>415.87613104890829</v>
      </c>
    </row>
    <row r="106" spans="1:8" x14ac:dyDescent="0.25">
      <c r="A106" s="6">
        <v>44378</v>
      </c>
      <c r="B106" s="28">
        <f>E65/E24</f>
        <v>405.95822670139285</v>
      </c>
    </row>
    <row r="107" spans="1:8" x14ac:dyDescent="0.25">
      <c r="A107" s="7">
        <v>44409</v>
      </c>
      <c r="B107" s="38">
        <f>E66/E25</f>
        <v>415.87613104890829</v>
      </c>
    </row>
    <row r="108" spans="1:8" x14ac:dyDescent="0.25">
      <c r="A108" s="6">
        <v>44440</v>
      </c>
      <c r="B108" s="28">
        <f>E67/E26</f>
        <v>415.62224544293508</v>
      </c>
      <c r="H108" s="20" t="s">
        <v>13</v>
      </c>
    </row>
    <row r="109" spans="1:8" x14ac:dyDescent="0.25">
      <c r="A109" s="7">
        <v>44470</v>
      </c>
      <c r="B109" s="38">
        <f>E68/E27</f>
        <v>402.58132709789794</v>
      </c>
      <c r="G109" s="17" t="s">
        <v>6</v>
      </c>
      <c r="H109" s="30">
        <f>B125-B124</f>
        <v>-7.7616429278832584</v>
      </c>
    </row>
    <row r="110" spans="1:8" x14ac:dyDescent="0.25">
      <c r="A110" s="6">
        <v>44501</v>
      </c>
      <c r="B110" s="28">
        <f>E69/E28</f>
        <v>391.44276877833005</v>
      </c>
      <c r="G110" s="17" t="s">
        <v>7</v>
      </c>
      <c r="H110" s="25">
        <f>(B125-B124)/B124</f>
        <v>-2.020200523948007E-2</v>
      </c>
    </row>
    <row r="111" spans="1:8" x14ac:dyDescent="0.25">
      <c r="A111" s="7">
        <v>44531</v>
      </c>
      <c r="B111" s="38">
        <f>E70/E29</f>
        <v>386.13681961847414</v>
      </c>
      <c r="G111" s="17" t="s">
        <v>8</v>
      </c>
      <c r="H111" s="31">
        <f>B125-B113</f>
        <v>-19.160882486442404</v>
      </c>
    </row>
    <row r="112" spans="1:8" x14ac:dyDescent="0.25">
      <c r="A112" s="6">
        <v>44562</v>
      </c>
      <c r="B112" s="28">
        <f>E71/E30</f>
        <v>399.12531846305831</v>
      </c>
      <c r="G112" s="17" t="s">
        <v>9</v>
      </c>
      <c r="H112" s="19">
        <f>(B125-B113)/B113</f>
        <v>-4.8434887166309587E-2</v>
      </c>
    </row>
    <row r="113" spans="1:2" x14ac:dyDescent="0.25">
      <c r="A113" s="7">
        <v>44593</v>
      </c>
      <c r="B113" s="38">
        <f>E72/E31</f>
        <v>395.60084904606447</v>
      </c>
    </row>
    <row r="114" spans="1:2" x14ac:dyDescent="0.25">
      <c r="A114" s="6">
        <v>44621</v>
      </c>
      <c r="B114" s="28">
        <f>E73/E32</f>
        <v>407.4804454415098</v>
      </c>
    </row>
    <row r="115" spans="1:2" x14ac:dyDescent="0.25">
      <c r="A115" s="7">
        <v>44652</v>
      </c>
      <c r="B115" s="38">
        <f>E74/E33</f>
        <v>401.61143577275669</v>
      </c>
    </row>
    <row r="116" spans="1:2" x14ac:dyDescent="0.25">
      <c r="A116" s="6">
        <v>44682</v>
      </c>
      <c r="B116" s="28">
        <f>E75/E34</f>
        <v>406.85034542815674</v>
      </c>
    </row>
    <row r="117" spans="1:2" x14ac:dyDescent="0.25">
      <c r="A117" s="7">
        <v>44713</v>
      </c>
      <c r="B117" s="38">
        <f>E76/E35</f>
        <v>410.72125109476792</v>
      </c>
    </row>
    <row r="118" spans="1:2" x14ac:dyDescent="0.25">
      <c r="A118" s="6">
        <v>44743</v>
      </c>
      <c r="B118" s="28">
        <f>E77/E36</f>
        <v>402.85866436734148</v>
      </c>
    </row>
    <row r="119" spans="1:2" x14ac:dyDescent="0.25">
      <c r="A119" s="7">
        <v>44774</v>
      </c>
      <c r="B119" s="38">
        <f>E78/E37</f>
        <v>410.94629002863837</v>
      </c>
    </row>
    <row r="120" spans="1:2" x14ac:dyDescent="0.25">
      <c r="A120" s="39">
        <v>44805</v>
      </c>
      <c r="B120" s="40">
        <f>E79/E38</f>
        <v>402.85866436734148</v>
      </c>
    </row>
    <row r="121" spans="1:2" x14ac:dyDescent="0.25">
      <c r="A121" s="55">
        <v>44835</v>
      </c>
      <c r="B121" s="56">
        <f>E80/E39</f>
        <v>386.49701007197751</v>
      </c>
    </row>
    <row r="122" spans="1:2" x14ac:dyDescent="0.25">
      <c r="A122" s="69">
        <v>44866</v>
      </c>
      <c r="B122" s="71">
        <f>E81/E40</f>
        <v>373.95618437255865</v>
      </c>
    </row>
    <row r="123" spans="1:2" x14ac:dyDescent="0.25">
      <c r="A123" s="88">
        <v>44896</v>
      </c>
      <c r="B123" s="89">
        <f>E82/E41</f>
        <v>380.34579799537391</v>
      </c>
    </row>
    <row r="124" spans="1:2" x14ac:dyDescent="0.25">
      <c r="A124" s="90">
        <v>44927</v>
      </c>
      <c r="B124" s="91">
        <f>E83/E42</f>
        <v>384.20160948750532</v>
      </c>
    </row>
    <row r="125" spans="1:2" x14ac:dyDescent="0.25">
      <c r="A125" s="92">
        <v>44958</v>
      </c>
      <c r="B125" s="93">
        <f>E84/E43</f>
        <v>376.43996655962206</v>
      </c>
    </row>
  </sheetData>
  <mergeCells count="6">
    <mergeCell ref="A86:B86"/>
    <mergeCell ref="A1:E3"/>
    <mergeCell ref="A4:E4"/>
    <mergeCell ref="H27:K27"/>
    <mergeCell ref="A45:E45"/>
    <mergeCell ref="H68:K68"/>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6FA3C23825FA4E966CC7A2F27FA0D8" ma:contentTypeVersion="15" ma:contentTypeDescription="Create a new document." ma:contentTypeScope="" ma:versionID="acbb136c7cc025f43c4409fd83ff6e15">
  <xsd:schema xmlns:xsd="http://www.w3.org/2001/XMLSchema" xmlns:xs="http://www.w3.org/2001/XMLSchema" xmlns:p="http://schemas.microsoft.com/office/2006/metadata/properties" xmlns:ns1="http://schemas.microsoft.com/sharepoint/v3" xmlns:ns2="c258912b-74df-4bc5-90b7-cf49fd04545f" targetNamespace="http://schemas.microsoft.com/office/2006/metadata/properties" ma:root="true" ma:fieldsID="2c1c1cd47239eadbd853b5200831b1d7" ns1:_="" ns2:_="">
    <xsd:import namespace="http://schemas.microsoft.com/sharepoint/v3"/>
    <xsd:import namespace="c258912b-74df-4bc5-90b7-cf49fd04545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58912b-74df-4bc5-90b7-cf49fd04545f"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69900D-5A09-488D-B4DC-82422ED87542}"/>
</file>

<file path=customXml/itemProps2.xml><?xml version="1.0" encoding="utf-8"?>
<ds:datastoreItem xmlns:ds="http://schemas.openxmlformats.org/officeDocument/2006/customXml" ds:itemID="{273FD095-AFD4-44F7-9567-871F8EB3A3CE}"/>
</file>

<file path=customXml/itemProps3.xml><?xml version="1.0" encoding="utf-8"?>
<ds:datastoreItem xmlns:ds="http://schemas.openxmlformats.org/officeDocument/2006/customXml" ds:itemID="{72B891EE-4040-4BA3-902A-8DDC843FD5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Oregon IOU Residential Arrears </vt:lpstr>
      <vt:lpstr>Oregon IOU S.Commercial Arrears</vt:lpstr>
      <vt:lpstr>Oregon IOU Comparison - Res.</vt:lpstr>
      <vt:lpstr>Oregon IOU Comparison - S.Comm.</vt:lpstr>
      <vt:lpstr>IPCO - Residential</vt:lpstr>
      <vt:lpstr>IPCO - Commercial</vt:lpstr>
      <vt:lpstr>PGE - Residential</vt:lpstr>
      <vt:lpstr>PGE - Commercial</vt:lpstr>
      <vt:lpstr>PAC - Residential</vt:lpstr>
      <vt:lpstr>PAC - Commercial</vt:lpstr>
      <vt:lpstr>Avista - Residential</vt:lpstr>
      <vt:lpstr>Avista - Commercial</vt:lpstr>
      <vt:lpstr>CNG - Residential</vt:lpstr>
      <vt:lpstr>CNG - Commercial</vt:lpstr>
      <vt:lpstr>NWN - Residential</vt:lpstr>
      <vt:lpstr>NWN - Commercial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Bret</dc:creator>
  <cp:lastModifiedBy>FARRELL Bret</cp:lastModifiedBy>
  <dcterms:created xsi:type="dcterms:W3CDTF">2022-10-25T19:13:08Z</dcterms:created>
  <dcterms:modified xsi:type="dcterms:W3CDTF">2023-04-20T20:22:13Z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0x010100F46FA3C23825FA4E966CC7A2F27FA0D8</vt:lpwstr>
  </property>
</Properties>
</file>