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60" windowWidth="12780" windowHeight="11016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<sst xmlns="http://schemas.openxmlformats.org/spreadsheetml/2006/main" count="930" uniqueCount="79">
  <si>
    <t>Producer's Report</t>
  </si>
  <si>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</si>
  <si>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</si>
  <si>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</si>
  <si>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</si>
  <si>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</si>
  <si>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</si>
  <si>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</si>
  <si>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</si>
  <si>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</si>
  <si>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Well Name</t>
  </si>
  <si>
    <t>CC</t>
  </si>
  <si>
    <t>LF</t>
  </si>
  <si>
    <t>13-34-75</t>
  </si>
  <si>
    <t>43-33-75</t>
  </si>
  <si>
    <t>12A-33-75</t>
  </si>
  <si>
    <t>12B-35-65</t>
  </si>
  <si>
    <t>CER</t>
  </si>
  <si>
    <t>CFW</t>
  </si>
  <si>
    <t>JH</t>
  </si>
  <si>
    <t>14-22-75</t>
  </si>
  <si>
    <t>22-03-65</t>
  </si>
  <si>
    <t>23-29-75</t>
  </si>
  <si>
    <t>24-09-64</t>
  </si>
  <si>
    <t>32-28-75</t>
  </si>
  <si>
    <t>42-29-75</t>
  </si>
  <si>
    <t>41-16-64</t>
  </si>
  <si>
    <t>41-21-64</t>
  </si>
  <si>
    <t>22-27-64</t>
  </si>
  <si>
    <t>32-27-64</t>
  </si>
  <si>
    <t>33-22-75</t>
  </si>
  <si>
    <t>11-16-64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</si>
  <si>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</si>
  <si>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</si>
  <si>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</si>
  <si>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</si>
  <si>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</si>
  <si>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</si>
  <si>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</si>
  <si>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</si>
  <si>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</si>
  <si>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36-009-00368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</si>
  <si>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</si>
  <si>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</si>
  <si>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</si>
  <si>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</si>
  <si>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</si>
  <si>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</si>
  <si>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</si>
  <si>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11-34-75 (Stegasaur)</t>
  </si>
  <si>
    <t>36-009-00371</t>
  </si>
  <si>
    <t>24-29-75 (McCoon)</t>
  </si>
  <si>
    <t>36-009-00373</t>
  </si>
  <si>
    <t>24-35-75 (Medicine)</t>
  </si>
  <si>
    <t>36-009-00338</t>
  </si>
  <si>
    <t>36-009-00372</t>
  </si>
  <si>
    <t>33-35-75 (Crater)</t>
  </si>
  <si>
    <t>36-009-00370</t>
  </si>
  <si>
    <t>34-11-65 (Mazama)</t>
  </si>
  <si>
    <t>36-009-00375</t>
  </si>
  <si>
    <t>34-33-75 (Lassen)</t>
  </si>
  <si>
    <t>36-009-00273</t>
  </si>
  <si>
    <t>36-009-00369</t>
  </si>
  <si>
    <t>42-04-65 (Jefferson)</t>
  </si>
  <si>
    <t>36-009-00355</t>
  </si>
  <si>
    <t>12-15-64</t>
  </si>
  <si>
    <t>21-34-75</t>
  </si>
  <si>
    <t>14-13-75 (Tempest)</t>
  </si>
  <si>
    <t>44-4-75 (Hood)</t>
  </si>
  <si>
    <t>43-23-65 (Transmogifier)</t>
  </si>
  <si>
    <t>11-2-65</t>
  </si>
  <si>
    <t>36-009-00379</t>
  </si>
  <si>
    <t>36-009-00378</t>
  </si>
  <si>
    <t>36-009-00377</t>
  </si>
  <si>
    <t>Total Annual Production From The Mist Gas Field</t>
  </si>
  <si>
    <t xml:space="preserve">Totals </t>
  </si>
  <si>
    <t>Enerfin</t>
  </si>
  <si>
    <t>NW Nat. Well</t>
  </si>
  <si>
    <t>Annual 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</si>
</sst>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0" fontId="10" fillId="0" borderId="0" xfId="72" applyFont="1" applyFill="1" applyBorder="1" applyAlignment="1">
      <alignment wrapText="1"/>
      <protection/>
    </xf>
    <xf numFmtId="0" fontId="10" fillId="0" borderId="11" xfId="72" applyFont="1" applyFill="1" applyBorder="1" applyAlignment="1">
      <alignment wrapText="1"/>
      <protection/>
    </xf>
    <xf numFmtId="164" fontId="5" fillId="0" borderId="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166" fontId="5" fillId="0" borderId="0" xfId="42" applyNumberFormat="1" applyFont="1" applyAlignment="1">
      <alignment/>
    </xf>
    <xf numFmtId="166" fontId="7" fillId="0" borderId="0" xfId="42" applyNumberFormat="1" applyFont="1" applyAlignment="1">
      <alignment horizontal="center" wrapText="1"/>
    </xf>
    <xf numFmtId="166" fontId="8" fillId="33" borderId="10" xfId="42" applyNumberFormat="1" applyFont="1" applyFill="1" applyBorder="1" applyAlignment="1">
      <alignment horizontal="center"/>
    </xf>
    <xf numFmtId="166" fontId="5" fillId="0" borderId="0" xfId="42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166" fontId="5" fillId="0" borderId="0" xfId="42" applyNumberFormat="1" applyFont="1" applyFill="1" applyBorder="1" applyAlignment="1">
      <alignment horizontal="left"/>
    </xf>
    <xf numFmtId="166" fontId="10" fillId="0" borderId="0" xfId="42" applyNumberFormat="1" applyFont="1" applyFill="1" applyBorder="1" applyAlignment="1">
      <alignment horizontal="center"/>
    </xf>
    <xf numFmtId="166" fontId="10" fillId="0" borderId="0" xfId="42" applyNumberFormat="1" applyFont="1" applyFill="1" applyBorder="1" applyAlignment="1">
      <alignment horizontal="right" wrapText="1"/>
    </xf>
    <xf numFmtId="166" fontId="5" fillId="0" borderId="12" xfId="42" applyNumberFormat="1" applyFont="1" applyFill="1" applyBorder="1" applyAlignment="1">
      <alignment horizontal="center"/>
    </xf>
    <xf numFmtId="166" fontId="6" fillId="0" borderId="0" xfId="42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quotePrefix="1">
      <alignment/>
    </xf>
    <xf numFmtId="49" fontId="5" fillId="0" borderId="0" xfId="0" applyNumberFormat="1" applyFont="1" applyFill="1" applyBorder="1" applyAlignment="1">
      <alignment/>
    </xf>
    <xf numFmtId="17" fontId="5" fillId="0" borderId="0" xfId="0" applyNumberFormat="1" applyFont="1" applyFill="1" applyAlignment="1">
      <alignment/>
    </xf>
    <xf numFmtId="166" fontId="5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0" fontId="10" fillId="0" borderId="0" xfId="72" applyFont="1" applyFill="1" applyBorder="1" applyAlignment="1" quotePrefix="1">
      <alignment wrapText="1"/>
      <protection/>
    </xf>
    <xf numFmtId="0" fontId="13" fillId="0" borderId="0" xfId="73" applyFont="1">
      <alignment/>
      <protection/>
    </xf>
    <xf numFmtId="0" fontId="13" fillId="0" borderId="0" xfId="73" applyFont="1" applyProtection="1">
      <alignment/>
      <protection locked="0"/>
    </xf>
    <xf numFmtId="0" fontId="13" fillId="0" borderId="10" xfId="73" applyFont="1" applyBorder="1">
      <alignment/>
      <protection/>
    </xf>
    <xf numFmtId="166" fontId="5" fillId="0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  <xf numFmtId="166" fontId="8" fillId="33" borderId="0" xfId="42" applyNumberFormat="1" applyFont="1" applyFill="1" applyBorder="1" applyAlignment="1">
      <alignment horizontal="center"/>
    </xf>
    <xf numFmtId="166" fontId="5" fillId="0" borderId="13" xfId="42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12" xfId="72" applyFont="1" applyFill="1" applyBorder="1" applyAlignment="1">
      <alignment wrapText="1"/>
      <protection/>
    </xf>
    <xf numFmtId="49" fontId="5" fillId="0" borderId="12" xfId="0" applyNumberFormat="1" applyFont="1" applyFill="1" applyBorder="1" applyAlignment="1" quotePrefix="1">
      <alignment/>
    </xf>
    <xf numFmtId="49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6" fontId="5" fillId="0" borderId="12" xfId="42" applyNumberFormat="1" applyFont="1" applyFill="1" applyBorder="1" applyAlignment="1">
      <alignment/>
    </xf>
    <xf numFmtId="166" fontId="5" fillId="0" borderId="12" xfId="42" applyNumberFormat="1" applyFont="1" applyFill="1" applyBorder="1" applyAlignment="1">
      <alignment horizontal="left"/>
    </xf>
    <xf numFmtId="166" fontId="10" fillId="0" borderId="12" xfId="42" applyNumberFormat="1" applyFont="1" applyFill="1" applyBorder="1" applyAlignment="1">
      <alignment horizontal="center"/>
    </xf>
    <xf numFmtId="166" fontId="10" fillId="0" borderId="12" xfId="42" applyNumberFormat="1" applyFont="1" applyFill="1" applyBorder="1" applyAlignment="1">
      <alignment horizontal="right" wrapText="1"/>
    </xf>
    <xf numFmtId="0" fontId="10" fillId="0" borderId="12" xfId="72" applyFont="1" applyFill="1" applyBorder="1" applyAlignment="1" quotePrefix="1">
      <alignment wrapText="1"/>
      <protection/>
    </xf>
    <xf numFmtId="166" fontId="10" fillId="0" borderId="12" xfId="42" applyNumberFormat="1" applyFont="1" applyFill="1" applyBorder="1" applyAlignment="1">
      <alignment/>
    </xf>
    <xf numFmtId="0" fontId="10" fillId="0" borderId="14" xfId="72" applyFont="1" applyFill="1" applyBorder="1" applyAlignment="1">
      <alignment wrapText="1"/>
      <protection/>
    </xf>
    <xf numFmtId="0" fontId="5" fillId="0" borderId="14" xfId="0" applyFont="1" applyFill="1" applyBorder="1" applyAlignment="1">
      <alignment/>
    </xf>
    <xf numFmtId="0" fontId="10" fillId="0" borderId="15" xfId="72" applyFont="1" applyFill="1" applyBorder="1" applyAlignment="1">
      <alignment wrapText="1"/>
      <protection/>
    </xf>
    <xf numFmtId="0" fontId="10" fillId="0" borderId="13" xfId="72" applyFont="1" applyFill="1" applyBorder="1" applyAlignment="1">
      <alignment wrapText="1"/>
      <protection/>
    </xf>
    <xf numFmtId="0" fontId="5" fillId="0" borderId="16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6" fontId="5" fillId="0" borderId="17" xfId="42" applyNumberFormat="1" applyFont="1" applyFill="1" applyBorder="1" applyAlignment="1">
      <alignment horizontal="right"/>
    </xf>
    <xf numFmtId="166" fontId="5" fillId="0" borderId="24" xfId="0" applyNumberFormat="1" applyFont="1" applyBorder="1" applyAlignment="1">
      <alignment/>
    </xf>
    <xf numFmtId="166" fontId="5" fillId="0" borderId="20" xfId="42" applyNumberFormat="1" applyFont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3" xfId="62"/>
    <cellStyle name="Normal 24" xfId="63"/>
    <cellStyle name="Normal 25" xfId="64"/>
    <cellStyle name="Normal 26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JAN" xfId="72"/>
    <cellStyle name="Normal_U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99" zoomScaleNormal="99" zoomScalePageLayoutView="0" workbookViewId="0" topLeftCell="A1">
      <selection activeCell="J37" sqref="J37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34">
        <v>1409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34">
        <v>836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34">
        <v>52.2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34">
        <v>1176.2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3473.3999999999996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">
        <v>71</v>
      </c>
      <c r="B14" s="14"/>
      <c r="C14" s="14"/>
      <c r="D14" s="14"/>
      <c r="E14" s="28" t="s">
        <v>70</v>
      </c>
      <c r="F14" s="34">
        <v>0</v>
      </c>
    </row>
    <row r="15" spans="1:6" s="7" customFormat="1" ht="13.5">
      <c r="A15" s="14" t="s">
        <v>37</v>
      </c>
      <c r="B15" s="14"/>
      <c r="C15" s="14"/>
      <c r="D15" s="14" t="s">
        <v>17</v>
      </c>
      <c r="E15" s="29" t="s">
        <v>31</v>
      </c>
      <c r="F15" s="34">
        <v>1928</v>
      </c>
    </row>
    <row r="16" spans="1:6" s="7" customFormat="1" ht="13.5">
      <c r="A16" s="14" t="s">
        <v>39</v>
      </c>
      <c r="B16" s="14"/>
      <c r="C16" s="14"/>
      <c r="D16" s="14" t="s">
        <v>11</v>
      </c>
      <c r="E16" s="14" t="s">
        <v>49</v>
      </c>
      <c r="F16" s="34">
        <v>292.2</v>
      </c>
    </row>
    <row r="17" spans="1:6" s="7" customFormat="1" ht="13.5">
      <c r="A17" s="14" t="s">
        <v>38</v>
      </c>
      <c r="B17" s="14"/>
      <c r="C17" s="14"/>
      <c r="D17" s="14" t="s">
        <v>18</v>
      </c>
      <c r="E17" s="29" t="s">
        <v>65</v>
      </c>
      <c r="F17" s="34">
        <v>1392.4</v>
      </c>
    </row>
    <row r="18" spans="1:6" s="7" customFormat="1" ht="13.5">
      <c r="A18" s="14" t="s">
        <v>72</v>
      </c>
      <c r="B18" s="14"/>
      <c r="C18" s="14"/>
      <c r="D18" s="14"/>
      <c r="E18" s="14" t="s">
        <v>67</v>
      </c>
      <c r="F18" s="34">
        <v>662.52</v>
      </c>
    </row>
    <row r="19" spans="1:6" s="7" customFormat="1" ht="13.5">
      <c r="A19" s="14" t="s">
        <v>40</v>
      </c>
      <c r="B19" s="14"/>
      <c r="C19" s="14"/>
      <c r="D19" s="14" t="s">
        <v>11</v>
      </c>
      <c r="E19" s="14" t="s">
        <v>20</v>
      </c>
      <c r="F19" s="34">
        <v>0</v>
      </c>
    </row>
    <row r="20" spans="1:7" s="7" customFormat="1" ht="13.5">
      <c r="A20" s="14" t="s">
        <v>50</v>
      </c>
      <c r="B20" s="14"/>
      <c r="C20" s="14"/>
      <c r="D20" s="14" t="s">
        <v>11</v>
      </c>
      <c r="E20" s="14" t="s">
        <v>66</v>
      </c>
      <c r="F20" s="34">
        <v>2325.65</v>
      </c>
      <c r="G20" s="30"/>
    </row>
    <row r="21" spans="1:6" s="7" customFormat="1" ht="13.5">
      <c r="A21" s="14" t="s">
        <v>41</v>
      </c>
      <c r="B21" s="14"/>
      <c r="C21" s="14"/>
      <c r="D21" s="14" t="s">
        <v>11</v>
      </c>
      <c r="E21" s="14" t="s">
        <v>21</v>
      </c>
      <c r="F21" s="35">
        <v>865.6</v>
      </c>
    </row>
    <row r="22" spans="1:6" s="7" customFormat="1" ht="13.5">
      <c r="A22" s="14" t="s">
        <v>42</v>
      </c>
      <c r="B22" s="14"/>
      <c r="C22" s="14"/>
      <c r="D22" s="14" t="s">
        <v>19</v>
      </c>
      <c r="E22" s="14" t="s">
        <v>28</v>
      </c>
      <c r="F22" s="35">
        <v>63.6</v>
      </c>
    </row>
    <row r="23" spans="1:6" s="7" customFormat="1" ht="13.5">
      <c r="A23" s="14" t="s">
        <v>43</v>
      </c>
      <c r="B23" s="14"/>
      <c r="C23" s="14"/>
      <c r="D23" s="14" t="s">
        <v>11</v>
      </c>
      <c r="E23" s="14" t="s">
        <v>22</v>
      </c>
      <c r="F23" s="35">
        <v>1552.9599999999998</v>
      </c>
    </row>
    <row r="24" spans="1:6" s="7" customFormat="1" ht="13.5">
      <c r="A24" s="14" t="s">
        <v>44</v>
      </c>
      <c r="B24" s="14"/>
      <c r="C24" s="14"/>
      <c r="D24" s="14" t="s">
        <v>11</v>
      </c>
      <c r="E24" s="14" t="s">
        <v>23</v>
      </c>
      <c r="F24" s="35">
        <v>78.3</v>
      </c>
    </row>
    <row r="25" spans="1:6" s="7" customFormat="1" ht="13.5">
      <c r="A25" s="14" t="s">
        <v>45</v>
      </c>
      <c r="B25" s="14"/>
      <c r="C25" s="14"/>
      <c r="D25" s="14" t="s">
        <v>11</v>
      </c>
      <c r="E25" s="14" t="s">
        <v>51</v>
      </c>
      <c r="F25" s="35">
        <v>5439.639999999999</v>
      </c>
    </row>
    <row r="26" spans="1:6" s="7" customFormat="1" ht="13.5">
      <c r="A26" s="14" t="s">
        <v>52</v>
      </c>
      <c r="B26" s="14"/>
      <c r="C26" s="14"/>
      <c r="D26" s="14" t="s">
        <v>11</v>
      </c>
      <c r="E26" s="14" t="s">
        <v>53</v>
      </c>
      <c r="F26" s="35">
        <v>30358.769999999997</v>
      </c>
    </row>
    <row r="27" spans="1:6" s="7" customFormat="1" ht="13.5">
      <c r="A27" s="14" t="s">
        <v>46</v>
      </c>
      <c r="B27" s="14"/>
      <c r="C27" s="14"/>
      <c r="D27" s="14" t="s">
        <v>19</v>
      </c>
      <c r="E27" s="14" t="s">
        <v>29</v>
      </c>
      <c r="F27" s="35">
        <v>148.7</v>
      </c>
    </row>
    <row r="28" spans="1:6" s="7" customFormat="1" ht="13.5">
      <c r="A28" s="14" t="s">
        <v>47</v>
      </c>
      <c r="B28" s="14"/>
      <c r="C28" s="14"/>
      <c r="D28" s="14" t="s">
        <v>11</v>
      </c>
      <c r="E28" s="14" t="s">
        <v>24</v>
      </c>
      <c r="F28" s="35">
        <v>0</v>
      </c>
    </row>
    <row r="29" spans="1:6" s="7" customFormat="1" ht="13.5">
      <c r="A29" s="14" t="s">
        <v>54</v>
      </c>
      <c r="B29" s="14"/>
      <c r="C29" s="14"/>
      <c r="D29" s="14" t="s">
        <v>12</v>
      </c>
      <c r="E29" s="14" t="s">
        <v>30</v>
      </c>
      <c r="F29" s="34">
        <v>22372.940000000006</v>
      </c>
    </row>
    <row r="30" spans="1:6" s="7" customFormat="1" ht="13.5">
      <c r="A30" s="14" t="s">
        <v>55</v>
      </c>
      <c r="B30" s="14"/>
      <c r="C30" s="14"/>
      <c r="D30" s="14" t="s">
        <v>11</v>
      </c>
      <c r="E30" s="14" t="s">
        <v>56</v>
      </c>
      <c r="F30" s="34">
        <v>8192.94</v>
      </c>
    </row>
    <row r="31" spans="1:6" s="7" customFormat="1" ht="13.5">
      <c r="A31" s="14" t="s">
        <v>57</v>
      </c>
      <c r="B31" s="14"/>
      <c r="C31" s="14"/>
      <c r="D31" s="14" t="s">
        <v>11</v>
      </c>
      <c r="E31" s="14" t="s">
        <v>58</v>
      </c>
      <c r="F31" s="34">
        <v>945.4400000000002</v>
      </c>
    </row>
    <row r="32" spans="1:6" s="7" customFormat="1" ht="13.5">
      <c r="A32" s="14" t="s">
        <v>59</v>
      </c>
      <c r="B32" s="14"/>
      <c r="C32" s="14"/>
      <c r="D32" s="14" t="s">
        <v>11</v>
      </c>
      <c r="E32" s="14" t="s">
        <v>60</v>
      </c>
      <c r="F32" s="34">
        <v>1989.06</v>
      </c>
    </row>
    <row r="33" spans="1:6" s="7" customFormat="1" ht="13.5">
      <c r="A33" s="14" t="s">
        <v>48</v>
      </c>
      <c r="B33" s="14"/>
      <c r="C33" s="14"/>
      <c r="D33" s="14" t="s">
        <v>17</v>
      </c>
      <c r="E33" s="14" t="s">
        <v>26</v>
      </c>
      <c r="F33" s="34">
        <v>4853.9</v>
      </c>
    </row>
    <row r="34" spans="1:6" s="7" customFormat="1" ht="13.5">
      <c r="A34" s="14" t="s">
        <v>61</v>
      </c>
      <c r="B34" s="14"/>
      <c r="C34" s="14"/>
      <c r="D34" s="14" t="s">
        <v>17</v>
      </c>
      <c r="E34" s="14" t="s">
        <v>27</v>
      </c>
      <c r="F34" s="34">
        <v>331.1</v>
      </c>
    </row>
    <row r="35" spans="1:6" s="7" customFormat="1" ht="13.5">
      <c r="A35" s="14" t="s">
        <v>62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">
        <v>64</v>
      </c>
      <c r="B36" s="14"/>
      <c r="C36" s="14"/>
      <c r="D36" s="14" t="s">
        <v>11</v>
      </c>
      <c r="E36" s="14" t="s">
        <v>25</v>
      </c>
      <c r="F36" s="34">
        <v>2129.29</v>
      </c>
    </row>
    <row r="37" spans="1:6" s="7" customFormat="1" ht="12" customHeight="1">
      <c r="A37" s="14" t="s">
        <v>73</v>
      </c>
      <c r="B37" s="14"/>
      <c r="C37" s="14"/>
      <c r="D37" s="14"/>
      <c r="E37" s="33" t="s">
        <v>69</v>
      </c>
      <c r="F37" s="34">
        <v>4102.320000000001</v>
      </c>
    </row>
    <row r="38" spans="1:6" s="7" customFormat="1" ht="13.5">
      <c r="A38" s="14" t="s">
        <v>62</v>
      </c>
      <c r="B38" s="14"/>
      <c r="C38" s="14"/>
      <c r="D38" s="14"/>
      <c r="E38" s="33" t="s">
        <v>68</v>
      </c>
      <c r="F38" s="34">
        <v>282.5199999999999</v>
      </c>
    </row>
    <row r="39" spans="1:6" ht="13.5">
      <c r="A39" s="15"/>
      <c r="B39" s="15"/>
      <c r="C39" s="15"/>
      <c r="D39" s="15"/>
      <c r="E39" s="15"/>
      <c r="F39" s="26">
        <f>SUM(F14:F38)</f>
        <v>90307.85</v>
      </c>
    </row>
    <row r="40" spans="1:6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A11:F11"/>
    <mergeCell ref="A2:F2"/>
    <mergeCell ref="A5:F5"/>
    <mergeCell ref="A13:F13"/>
    <mergeCell ref="A3:E3"/>
    <mergeCell ref="B10:E10"/>
    <mergeCell ref="D4:E4"/>
    <mergeCell ref="D12:E12"/>
  </mergeCells>
  <printOptions/>
  <pageMargins left="0.17" right="0.19" top="0.37" bottom="0.39" header="0.3" footer="0.3"/>
  <pageSetup fitToHeight="1" fitToWidth="1" horizontalDpi="600" verticalDpi="600"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1168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1538.1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35.3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523.1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3264.5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21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21">
        <v>1668.8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21">
        <v>351.9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21">
        <v>1213.9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21">
        <v>0.030000000000000006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7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21">
        <v>1692.4999999999995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21">
        <v>726.4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21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21">
        <v>1403.3400000000004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21">
        <v>54.8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21">
        <v>3654.5699999999997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21">
        <v>25107.610000000004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21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21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21">
        <v>0.04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21">
        <v>1.9099999999999997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1">
        <v>816.0899999999999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1">
        <v>1260.6200000000001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23">
        <v>4416.5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24">
        <v>280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25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25">
        <v>2017.6200000000001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2">
        <v>4589.400000000001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2">
        <v>1.7700000000000002</v>
      </c>
    </row>
    <row r="39" s="7" customFormat="1" ht="17.25" customHeight="1">
      <c r="F39" s="32"/>
    </row>
    <row r="40" s="7" customFormat="1" ht="13.5">
      <c r="F40" s="25"/>
    </row>
    <row r="41" spans="1:6" ht="13.5">
      <c r="A41" s="15"/>
      <c r="B41" s="15"/>
      <c r="C41" s="15"/>
      <c r="D41" s="15"/>
      <c r="E41" s="15"/>
      <c r="F41" s="26">
        <f>SUM(F14:F40)</f>
        <v>49257.80000000001</v>
      </c>
    </row>
    <row r="42" spans="1:6" ht="13.5">
      <c r="A42" s="1"/>
      <c r="B42" s="2"/>
      <c r="C42" s="2"/>
      <c r="D42" s="2"/>
      <c r="E42" s="1"/>
      <c r="F42" s="27"/>
    </row>
    <row r="43" spans="1:6" ht="13.5">
      <c r="A43" s="1"/>
      <c r="B43" s="2"/>
      <c r="C43" s="2"/>
      <c r="D43" s="2"/>
      <c r="E43" s="1"/>
      <c r="F43" s="23"/>
    </row>
    <row r="44" spans="1:6" ht="13.5">
      <c r="A44" s="1"/>
      <c r="B44" s="2"/>
      <c r="C44" s="2"/>
      <c r="D44" s="2"/>
      <c r="E44" s="1"/>
      <c r="F44" s="23"/>
    </row>
    <row r="45" spans="1:6" ht="13.5">
      <c r="A45" s="1"/>
      <c r="B45" s="2"/>
      <c r="C45" s="2"/>
      <c r="D45" s="2"/>
      <c r="E45" s="1"/>
      <c r="F45" s="23"/>
    </row>
    <row r="46" spans="1:5" ht="13.5">
      <c r="A46" s="1"/>
      <c r="B46" s="2"/>
      <c r="C46" s="2"/>
      <c r="D46" s="2"/>
      <c r="E46" s="1"/>
    </row>
    <row r="47" spans="1:5" ht="13.5">
      <c r="A47" s="1"/>
      <c r="B47" s="2"/>
      <c r="C47" s="2"/>
      <c r="D47" s="2"/>
      <c r="E47" s="1"/>
    </row>
    <row r="48" spans="1:5" ht="13.5">
      <c r="A48" s="1"/>
      <c r="B48" s="2"/>
      <c r="C48" s="2"/>
      <c r="D48" s="2"/>
      <c r="E48" s="1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  <row r="59" spans="2:4" ht="13.5">
      <c r="B59" s="9"/>
      <c r="C59" s="9"/>
      <c r="D59" s="9"/>
    </row>
    <row r="60" spans="2:4" ht="13.5">
      <c r="B60" s="9"/>
      <c r="C60" s="9"/>
      <c r="D60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1172.5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1373.3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114.3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876.8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3536.9000000000005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21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21">
        <v>1567.7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21">
        <v>341.4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21">
        <v>1171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21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7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21">
        <v>1588.46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21">
        <v>601.1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21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21">
        <v>1251.9600000000003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21">
        <v>44.1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21">
        <v>3403.78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21">
        <v>20357.08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21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21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21">
        <v>9519.78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21">
        <v>3806.59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1">
        <v>1672.45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1">
        <v>1267.4199999999998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23">
        <v>4367.3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24">
        <v>228.5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25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25">
        <v>1926.22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2">
        <v>4321.77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2">
        <v>0</v>
      </c>
    </row>
    <row r="39" s="7" customFormat="1" ht="17.25" customHeight="1">
      <c r="F39" s="32"/>
    </row>
    <row r="40" s="7" customFormat="1" ht="13.5">
      <c r="F40" s="25"/>
    </row>
    <row r="41" spans="1:6" ht="13.5">
      <c r="A41" s="15"/>
      <c r="B41" s="15"/>
      <c r="C41" s="15"/>
      <c r="D41" s="15"/>
      <c r="E41" s="15"/>
      <c r="F41" s="26">
        <f>SUM(F14:F40)</f>
        <v>57436.61</v>
      </c>
    </row>
    <row r="42" spans="1:6" ht="13.5">
      <c r="A42" s="1"/>
      <c r="B42" s="2"/>
      <c r="C42" s="2"/>
      <c r="D42" s="2"/>
      <c r="E42" s="1"/>
      <c r="F42" s="27"/>
    </row>
    <row r="43" spans="1:6" ht="13.5">
      <c r="A43" s="1"/>
      <c r="B43" s="2"/>
      <c r="C43" s="2"/>
      <c r="D43" s="2"/>
      <c r="E43" s="1"/>
      <c r="F43" s="23"/>
    </row>
    <row r="44" spans="1:6" ht="13.5">
      <c r="A44" s="1"/>
      <c r="B44" s="2"/>
      <c r="C44" s="2"/>
      <c r="D44" s="2"/>
      <c r="E44" s="1"/>
      <c r="F44" s="23"/>
    </row>
    <row r="45" spans="1:6" ht="13.5">
      <c r="A45" s="1"/>
      <c r="B45" s="2"/>
      <c r="C45" s="2"/>
      <c r="D45" s="2"/>
      <c r="E45" s="1"/>
      <c r="F45" s="23"/>
    </row>
    <row r="46" spans="1:5" ht="13.5">
      <c r="A46" s="1"/>
      <c r="B46" s="2"/>
      <c r="C46" s="2"/>
      <c r="D46" s="2"/>
      <c r="E46" s="1"/>
    </row>
    <row r="47" spans="1:5" ht="13.5">
      <c r="A47" s="1"/>
      <c r="B47" s="2"/>
      <c r="C47" s="2"/>
      <c r="D47" s="2"/>
      <c r="E47" s="1"/>
    </row>
    <row r="48" spans="1:5" ht="13.5">
      <c r="A48" s="1"/>
      <c r="B48" s="2"/>
      <c r="C48" s="2"/>
      <c r="D48" s="2"/>
      <c r="E48" s="1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  <row r="59" spans="2:4" ht="13.5">
      <c r="B59" s="9"/>
      <c r="C59" s="9"/>
      <c r="D59" s="9"/>
    </row>
    <row r="60" spans="2:4" ht="13.5">
      <c r="B60" s="9"/>
      <c r="C60" s="9"/>
      <c r="D60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1">
      <selection activeCell="H45" sqref="H45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7" width="5.140625" style="8" customWidth="1"/>
    <col min="8" max="8" width="11.28125" style="8" customWidth="1"/>
    <col min="9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.75" thickBot="1">
      <c r="A3" s="78"/>
      <c r="B3" s="78"/>
      <c r="C3" s="78"/>
      <c r="D3" s="78"/>
      <c r="E3" s="78"/>
      <c r="F3" s="19" t="s">
        <v>1</v>
      </c>
    </row>
    <row r="4" spans="1:8" s="11" customFormat="1" ht="14.25" thickBot="1">
      <c r="A4" s="38" t="s">
        <v>32</v>
      </c>
      <c r="B4" s="38" t="s">
        <v>2</v>
      </c>
      <c r="C4" s="38" t="s">
        <v>3</v>
      </c>
      <c r="D4" s="81" t="s">
        <v>10</v>
      </c>
      <c r="E4" s="81"/>
      <c r="F4" s="39" t="s">
        <v>4</v>
      </c>
      <c r="H4" s="62" t="s">
        <v>78</v>
      </c>
    </row>
    <row r="5" spans="1:8" ht="13.5">
      <c r="A5" s="82" t="s">
        <v>8</v>
      </c>
      <c r="B5" s="83"/>
      <c r="C5" s="83"/>
      <c r="D5" s="83"/>
      <c r="E5" s="83"/>
      <c r="F5" s="83"/>
      <c r="H5" s="63"/>
    </row>
    <row r="6" spans="1:8" ht="13.5">
      <c r="A6" s="44" t="s">
        <v>33</v>
      </c>
      <c r="B6" s="41"/>
      <c r="C6" s="41"/>
      <c r="D6" s="42" t="s">
        <v>12</v>
      </c>
      <c r="E6" s="43" t="s">
        <v>15</v>
      </c>
      <c r="F6" s="26">
        <v>1282.3</v>
      </c>
      <c r="H6" s="64">
        <f>(Jan!F6+Feb!F6+Mar!F6+Apr!F6+May!F6+June!F6+July!F6+Aug!F6+Sept!F6+Oct!F6+Nov!F6+Dec!F6)</f>
        <v>14447.499999999998</v>
      </c>
    </row>
    <row r="7" spans="1:8" ht="13.5">
      <c r="A7" s="44" t="s">
        <v>34</v>
      </c>
      <c r="B7" s="41"/>
      <c r="C7" s="41"/>
      <c r="D7" s="42" t="s">
        <v>12</v>
      </c>
      <c r="E7" s="43" t="s">
        <v>16</v>
      </c>
      <c r="F7" s="26">
        <v>1080.4</v>
      </c>
      <c r="H7" s="64">
        <f>(Jan!F7+Feb!F7+Mar!F7+Apr!F7+May!F7+June!F7+July!F7+Aug!F7+Sept!F7+Oct!F7+Nov!F7+Dec!F7)</f>
        <v>14034.3</v>
      </c>
    </row>
    <row r="8" spans="1:8" ht="13.5">
      <c r="A8" s="44" t="s">
        <v>35</v>
      </c>
      <c r="B8" s="41"/>
      <c r="C8" s="41"/>
      <c r="D8" s="42" t="s">
        <v>11</v>
      </c>
      <c r="E8" s="43" t="s">
        <v>13</v>
      </c>
      <c r="F8" s="26">
        <v>78.5</v>
      </c>
      <c r="H8" s="64">
        <f>(Jan!F8+Feb!F8+Mar!F8+Apr!F8+May!F8+June!F8+July!F8+Aug!F8+Sept!F8+Oct!F8+Nov!F8+Dec!F8)</f>
        <v>994.2999999999998</v>
      </c>
    </row>
    <row r="9" spans="1:8" ht="13.5">
      <c r="A9" s="44" t="s">
        <v>36</v>
      </c>
      <c r="B9" s="41"/>
      <c r="C9" s="41"/>
      <c r="D9" s="42" t="s">
        <v>11</v>
      </c>
      <c r="E9" s="43" t="s">
        <v>14</v>
      </c>
      <c r="F9" s="26">
        <v>1346.6</v>
      </c>
      <c r="H9" s="64">
        <f>(Jan!F9+Feb!F9+Mar!F9+Apr!F9+May!F9+June!F9+July!F9+Aug!F9+Sept!F9+Oct!F9+Nov!F9+Dec!F9)</f>
        <v>9913.1</v>
      </c>
    </row>
    <row r="10" spans="1:8" ht="14.25" thickBot="1">
      <c r="A10" s="45" t="s">
        <v>77</v>
      </c>
      <c r="B10" s="84" t="s">
        <v>5</v>
      </c>
      <c r="C10" s="84"/>
      <c r="D10" s="84"/>
      <c r="E10" s="84"/>
      <c r="F10" s="40">
        <f>SUM(F6:F9)</f>
        <v>3787.7999999999997</v>
      </c>
      <c r="H10" s="64">
        <f>SUM(H6:H9)</f>
        <v>39389.2</v>
      </c>
    </row>
    <row r="11" spans="1:8" ht="13.5">
      <c r="A11" s="74" t="s">
        <v>7</v>
      </c>
      <c r="B11" s="74"/>
      <c r="C11" s="74"/>
      <c r="D11" s="74"/>
      <c r="E11" s="74"/>
      <c r="F11" s="74"/>
      <c r="H11" s="65"/>
    </row>
    <row r="12" spans="1:8" s="11" customFormat="1" ht="14.25" thickBot="1">
      <c r="A12" s="38" t="s">
        <v>32</v>
      </c>
      <c r="B12" s="38" t="s">
        <v>2</v>
      </c>
      <c r="C12" s="38" t="s">
        <v>3</v>
      </c>
      <c r="D12" s="81" t="s">
        <v>10</v>
      </c>
      <c r="E12" s="81"/>
      <c r="F12" s="39" t="s">
        <v>4</v>
      </c>
      <c r="H12" s="65"/>
    </row>
    <row r="13" spans="1:8" ht="13.5">
      <c r="A13" s="82" t="s">
        <v>9</v>
      </c>
      <c r="B13" s="83"/>
      <c r="C13" s="83"/>
      <c r="D13" s="83"/>
      <c r="E13" s="83"/>
      <c r="F13" s="83"/>
      <c r="H13" s="68"/>
    </row>
    <row r="14" spans="1:8" s="7" customFormat="1" ht="13.5">
      <c r="A14" s="56" t="str">
        <f>(Jan!A14)</f>
        <v>36-009-00379</v>
      </c>
      <c r="B14" s="46"/>
      <c r="C14" s="46"/>
      <c r="D14" s="46"/>
      <c r="E14" s="47" t="s">
        <v>70</v>
      </c>
      <c r="F14" s="26">
        <v>0</v>
      </c>
      <c r="H14" s="64">
        <f>(Jan!F14+Feb!F14+Mar!F14+Apr!F14+May!F14+June!F14+July!F14+Aug!F14+Sept!F14+Oct!F14+Nov!F14+Dec!F14)</f>
        <v>424.9</v>
      </c>
    </row>
    <row r="15" spans="1:8" s="7" customFormat="1" ht="13.5">
      <c r="A15" s="56" t="str">
        <f>(Jan!A15)</f>
        <v>36-009-00275</v>
      </c>
      <c r="B15" s="46"/>
      <c r="C15" s="46"/>
      <c r="D15" s="46" t="s">
        <v>17</v>
      </c>
      <c r="E15" s="48" t="s">
        <v>31</v>
      </c>
      <c r="F15" s="26">
        <v>1539.7</v>
      </c>
      <c r="H15" s="64">
        <f>(Jan!F15+Feb!F15+Mar!F15+Apr!F15+May!F15+June!F15+July!F15+Aug!F15+Sept!F15+Oct!F15+Nov!F15+Dec!F15)</f>
        <v>18064.3</v>
      </c>
    </row>
    <row r="16" spans="1:8" s="7" customFormat="1" ht="13.5">
      <c r="A16" s="56" t="str">
        <f>(Jan!A16)</f>
        <v>36-009-00343</v>
      </c>
      <c r="B16" s="46"/>
      <c r="C16" s="46"/>
      <c r="D16" s="46" t="s">
        <v>11</v>
      </c>
      <c r="E16" s="46" t="s">
        <v>49</v>
      </c>
      <c r="F16" s="26">
        <v>359.9</v>
      </c>
      <c r="H16" s="64">
        <f>(Jan!F16+Feb!F16+Mar!F16+Apr!F16+May!F16+June!F16+July!F16+Aug!F16+Sept!F16+Oct!F16+Nov!F16+Dec!F16)</f>
        <v>3917.9000000000005</v>
      </c>
    </row>
    <row r="17" spans="1:8" s="7" customFormat="1" ht="13.5">
      <c r="A17" s="56" t="str">
        <f>(Jan!A17)</f>
        <v>36-009-00242</v>
      </c>
      <c r="B17" s="46"/>
      <c r="C17" s="46"/>
      <c r="D17" s="46" t="s">
        <v>18</v>
      </c>
      <c r="E17" s="48" t="s">
        <v>65</v>
      </c>
      <c r="F17" s="26">
        <v>1130.6</v>
      </c>
      <c r="H17" s="64">
        <f>(Jan!F17+Feb!F17+Mar!F17+Apr!F17+May!F17+June!F17+July!F17+Aug!F17+Sept!F17+Oct!F17+Nov!F17+Dec!F17)</f>
        <v>13805.899999999998</v>
      </c>
    </row>
    <row r="18" spans="1:8" s="7" customFormat="1" ht="13.5">
      <c r="A18" s="56" t="str">
        <f>(Jan!A18)</f>
        <v>36-009-00378</v>
      </c>
      <c r="B18" s="46"/>
      <c r="C18" s="46"/>
      <c r="D18" s="46"/>
      <c r="E18" s="46" t="s">
        <v>67</v>
      </c>
      <c r="F18" s="26">
        <v>0</v>
      </c>
      <c r="H18" s="64">
        <f>(Jan!F18+Feb!F18+Mar!F18+Apr!F18+May!F18+June!F18+July!F18+Aug!F18+Sept!F18+Oct!F18+Nov!F18+Dec!F18)</f>
        <v>662.6099999999999</v>
      </c>
    </row>
    <row r="19" spans="1:8" s="7" customFormat="1" ht="13.5">
      <c r="A19" s="56" t="str">
        <f>(Jan!A19)</f>
        <v>36-009-00336</v>
      </c>
      <c r="B19" s="46"/>
      <c r="C19" s="46"/>
      <c r="D19" s="46" t="s">
        <v>11</v>
      </c>
      <c r="E19" s="46" t="s">
        <v>20</v>
      </c>
      <c r="F19" s="49">
        <v>0</v>
      </c>
      <c r="H19" s="64">
        <f>(Jan!F19+Feb!F19+Mar!F19+Apr!F19+May!F19+June!F19+July!F19+Aug!F19+Sept!F19+Oct!F19+Nov!F19+Dec!F19)</f>
        <v>0</v>
      </c>
    </row>
    <row r="20" spans="1:8" s="7" customFormat="1" ht="13.5">
      <c r="A20" s="56" t="str">
        <f>(Jan!A20)</f>
        <v>36-009-00371</v>
      </c>
      <c r="B20" s="46"/>
      <c r="C20" s="46"/>
      <c r="D20" s="46" t="s">
        <v>11</v>
      </c>
      <c r="E20" s="46" t="s">
        <v>66</v>
      </c>
      <c r="F20" s="26">
        <v>1567.5500000000002</v>
      </c>
      <c r="H20" s="64">
        <f>(Jan!F20+Feb!F20+Mar!F20+Apr!F20+May!F20+June!F20+July!F20+Aug!F20+Sept!F20+Oct!F20+Nov!F20+Dec!F20)</f>
        <v>22337.09</v>
      </c>
    </row>
    <row r="21" spans="1:8" s="7" customFormat="1" ht="13.5">
      <c r="A21" s="56" t="str">
        <f>(Jan!A21)</f>
        <v>36-009-00368</v>
      </c>
      <c r="B21" s="46"/>
      <c r="C21" s="46"/>
      <c r="D21" s="46" t="s">
        <v>11</v>
      </c>
      <c r="E21" s="46" t="s">
        <v>21</v>
      </c>
      <c r="F21" s="26">
        <v>606.4</v>
      </c>
      <c r="H21" s="64">
        <f>(Jan!F21+Feb!F21+Mar!F21+Apr!F21+May!F21+June!F21+July!F21+Aug!F21+Sept!F21+Oct!F21+Nov!F21+Dec!F21)</f>
        <v>8488.4</v>
      </c>
    </row>
    <row r="22" spans="1:8" s="7" customFormat="1" ht="13.5">
      <c r="A22" s="56" t="str">
        <f>(Jan!A22)</f>
        <v>36-009-00333</v>
      </c>
      <c r="B22" s="46"/>
      <c r="C22" s="46"/>
      <c r="D22" s="46" t="s">
        <v>19</v>
      </c>
      <c r="E22" s="46" t="s">
        <v>28</v>
      </c>
      <c r="F22" s="26">
        <v>0</v>
      </c>
      <c r="H22" s="64">
        <f>(Jan!F22+Feb!F22+Mar!F22+Apr!F22+May!F22+June!F22+July!F22+Aug!F22+Sept!F22+Oct!F22+Nov!F22+Dec!F22)</f>
        <v>111.80000000000001</v>
      </c>
    </row>
    <row r="23" spans="1:8" s="7" customFormat="1" ht="13.5">
      <c r="A23" s="56" t="str">
        <f>(Jan!A23)</f>
        <v>36-009-00353</v>
      </c>
      <c r="B23" s="46"/>
      <c r="C23" s="46"/>
      <c r="D23" s="46" t="s">
        <v>11</v>
      </c>
      <c r="E23" s="46" t="s">
        <v>22</v>
      </c>
      <c r="F23" s="26">
        <v>1480.02</v>
      </c>
      <c r="H23" s="64">
        <f>(Jan!F23+Feb!F23+Mar!F23+Apr!F23+May!F23+June!F23+July!F23+Aug!F23+Sept!F23+Oct!F23+Nov!F23+Dec!F23)</f>
        <v>17872.350000000002</v>
      </c>
    </row>
    <row r="24" spans="1:8" s="7" customFormat="1" ht="13.5">
      <c r="A24" s="56" t="str">
        <f>(Jan!A24)</f>
        <v>36-009-00241</v>
      </c>
      <c r="B24" s="46"/>
      <c r="C24" s="46"/>
      <c r="D24" s="46" t="s">
        <v>11</v>
      </c>
      <c r="E24" s="46" t="s">
        <v>23</v>
      </c>
      <c r="F24" s="26">
        <v>39.7</v>
      </c>
      <c r="H24" s="64">
        <f>(Jan!F24+Feb!F24+Mar!F24+Apr!F24+May!F24+June!F24+July!F24+Aug!F24+Sept!F24+Oct!F24+Nov!F24+Dec!F24)</f>
        <v>635.9</v>
      </c>
    </row>
    <row r="25" spans="1:8" s="7" customFormat="1" ht="13.5">
      <c r="A25" s="56" t="str">
        <f>(Jan!A25)</f>
        <v>36-009-00356</v>
      </c>
      <c r="B25" s="46"/>
      <c r="C25" s="46"/>
      <c r="D25" s="46" t="s">
        <v>11</v>
      </c>
      <c r="E25" s="46" t="s">
        <v>51</v>
      </c>
      <c r="F25" s="26">
        <v>2579.5499999999997</v>
      </c>
      <c r="H25" s="64">
        <f>(Jan!F25+Feb!F25+Mar!F25+Apr!F25+May!F25+June!F25+July!F25+Aug!F25+Sept!F25+Oct!F25+Nov!F25+Dec!F25)</f>
        <v>49809.65</v>
      </c>
    </row>
    <row r="26" spans="1:8" s="7" customFormat="1" ht="13.5">
      <c r="A26" s="56" t="str">
        <f>(Jan!A26)</f>
        <v>36-009-00373</v>
      </c>
      <c r="B26" s="46"/>
      <c r="C26" s="46"/>
      <c r="D26" s="46" t="s">
        <v>11</v>
      </c>
      <c r="E26" s="46" t="s">
        <v>53</v>
      </c>
      <c r="F26" s="26">
        <v>25352.04</v>
      </c>
      <c r="H26" s="64">
        <f>(Jan!F26+Feb!F26+Mar!F26+Apr!F26+May!F26+June!F26+July!F26+Aug!F26+Sept!F26+Oct!F26+Nov!F26+Dec!F26)</f>
        <v>283049.25999999995</v>
      </c>
    </row>
    <row r="27" spans="1:8" s="7" customFormat="1" ht="13.5">
      <c r="A27" s="56" t="str">
        <f>(Jan!A27)</f>
        <v>36-009-00334</v>
      </c>
      <c r="B27" s="46"/>
      <c r="C27" s="46"/>
      <c r="D27" s="46" t="s">
        <v>19</v>
      </c>
      <c r="E27" s="46" t="s">
        <v>29</v>
      </c>
      <c r="F27" s="26">
        <v>0</v>
      </c>
      <c r="H27" s="64">
        <f>(Jan!F27+Feb!F27+Mar!F27+Apr!F27+May!F27+June!F27+July!F27+Aug!F27+Sept!F27+Oct!F27+Nov!F27+Dec!F27)</f>
        <v>193.79999999999998</v>
      </c>
    </row>
    <row r="28" spans="1:8" s="7" customFormat="1" ht="13.5">
      <c r="A28" s="56" t="str">
        <f>(Jan!A28)</f>
        <v>36-009-00337</v>
      </c>
      <c r="B28" s="46"/>
      <c r="C28" s="46"/>
      <c r="D28" s="46" t="s">
        <v>11</v>
      </c>
      <c r="E28" s="46" t="s">
        <v>24</v>
      </c>
      <c r="F28" s="26">
        <v>0</v>
      </c>
      <c r="H28" s="64">
        <f>(Jan!F28+Feb!F28+Mar!F28+Apr!F28+May!F28+June!F28+July!F28+Aug!F28+Sept!F28+Oct!F28+Nov!F28+Dec!F28)</f>
        <v>0</v>
      </c>
    </row>
    <row r="29" spans="1:8" s="7" customFormat="1" ht="13.5">
      <c r="A29" s="56" t="str">
        <f>(Jan!A29)</f>
        <v>36-009-00338</v>
      </c>
      <c r="B29" s="46"/>
      <c r="C29" s="46"/>
      <c r="D29" s="46" t="s">
        <v>12</v>
      </c>
      <c r="E29" s="46" t="s">
        <v>30</v>
      </c>
      <c r="F29" s="26">
        <v>34606.05</v>
      </c>
      <c r="H29" s="64">
        <f>(Jan!F29+Feb!F29+Mar!F29+Apr!F29+May!F29+June!F29+July!F29+Aug!F29+Sept!F29+Oct!F29+Nov!F29+Dec!F29)</f>
        <v>133384.30000000002</v>
      </c>
    </row>
    <row r="30" spans="1:8" s="7" customFormat="1" ht="13.5">
      <c r="A30" s="56" t="str">
        <f>(Jan!A30)</f>
        <v>36-009-00372</v>
      </c>
      <c r="B30" s="46"/>
      <c r="C30" s="46"/>
      <c r="D30" s="46" t="s">
        <v>11</v>
      </c>
      <c r="E30" s="46" t="s">
        <v>56</v>
      </c>
      <c r="F30" s="26">
        <v>4750.9800000000005</v>
      </c>
      <c r="H30" s="64">
        <f>(Jan!F30+Feb!F30+Mar!F30+Apr!F30+May!F30+June!F30+July!F30+Aug!F30+Sept!F30+Oct!F30+Nov!F30+Dec!F30)</f>
        <v>55839.12000000002</v>
      </c>
    </row>
    <row r="31" spans="1:8" s="7" customFormat="1" ht="13.5">
      <c r="A31" s="56" t="str">
        <f>(Jan!A31)</f>
        <v>36-009-00370</v>
      </c>
      <c r="B31" s="46"/>
      <c r="C31" s="46"/>
      <c r="D31" s="46" t="s">
        <v>11</v>
      </c>
      <c r="E31" s="46" t="s">
        <v>58</v>
      </c>
      <c r="F31" s="50">
        <v>848.2499999999998</v>
      </c>
      <c r="H31" s="64">
        <f>(Jan!F31+Feb!F31+Mar!F31+Apr!F31+May!F31+June!F31+July!F31+Aug!F31+Sept!F31+Oct!F31+Nov!F31+Dec!F31)</f>
        <v>12845.04</v>
      </c>
    </row>
    <row r="32" spans="1:8" s="7" customFormat="1" ht="13.5">
      <c r="A32" s="56" t="str">
        <f>(Jan!A32)</f>
        <v>36-009-00375</v>
      </c>
      <c r="B32" s="46"/>
      <c r="C32" s="46"/>
      <c r="D32" s="46" t="s">
        <v>11</v>
      </c>
      <c r="E32" s="46" t="s">
        <v>60</v>
      </c>
      <c r="F32" s="50">
        <v>1438.94</v>
      </c>
      <c r="H32" s="64">
        <f>(Jan!F32+Feb!F32+Mar!F32+Apr!F32+May!F32+June!F32+July!F32+Aug!F32+Sept!F32+Oct!F32+Nov!F32+Dec!F32)</f>
        <v>19252.409999999996</v>
      </c>
    </row>
    <row r="33" spans="1:8" s="7" customFormat="1" ht="13.5">
      <c r="A33" s="56" t="str">
        <f>(Jan!A33)</f>
        <v>36-009-00252</v>
      </c>
      <c r="B33" s="46"/>
      <c r="C33" s="46"/>
      <c r="D33" s="46" t="s">
        <v>17</v>
      </c>
      <c r="E33" s="46" t="s">
        <v>26</v>
      </c>
      <c r="F33" s="51">
        <v>4406.1</v>
      </c>
      <c r="H33" s="64">
        <f>(Jan!F33+Feb!F33+Mar!F33+Apr!F33+May!F33+June!F33+July!F33+Aug!F33+Sept!F33+Oct!F33+Nov!F33+Dec!F33)</f>
        <v>50236.899999999994</v>
      </c>
    </row>
    <row r="34" spans="1:8" s="7" customFormat="1" ht="13.5">
      <c r="A34" s="56" t="str">
        <f>(Jan!A34)</f>
        <v>36-009-00273</v>
      </c>
      <c r="B34" s="46"/>
      <c r="C34" s="46"/>
      <c r="D34" s="46" t="s">
        <v>17</v>
      </c>
      <c r="E34" s="46" t="s">
        <v>27</v>
      </c>
      <c r="F34" s="52">
        <v>195.8</v>
      </c>
      <c r="H34" s="64">
        <f>(Jan!F34+Feb!F34+Mar!F34+Apr!F34+May!F34+June!F34+July!F34+Aug!F34+Sept!F34+Oct!F34+Nov!F34+Dec!F34)</f>
        <v>2716.7</v>
      </c>
    </row>
    <row r="35" spans="1:8" s="7" customFormat="1" ht="13.5">
      <c r="A35" s="56" t="str">
        <f>(Jan!A35)</f>
        <v>36-009-00369</v>
      </c>
      <c r="B35" s="46"/>
      <c r="C35" s="46"/>
      <c r="D35" s="46" t="s">
        <v>11</v>
      </c>
      <c r="E35" s="46" t="s">
        <v>63</v>
      </c>
      <c r="F35" s="53">
        <v>0</v>
      </c>
      <c r="H35" s="64">
        <f>(Jan!F35+Feb!F35+Mar!F35+Apr!F35+May!F35+June!F35+July!F35+Aug!F35+Sept!F35+Oct!F35+Nov!F35+Dec!F35)</f>
        <v>0</v>
      </c>
    </row>
    <row r="36" spans="1:8" s="7" customFormat="1" ht="13.5">
      <c r="A36" s="56" t="str">
        <f>(Jan!A36)</f>
        <v>36-009-00355</v>
      </c>
      <c r="B36" s="46"/>
      <c r="C36" s="46"/>
      <c r="D36" s="46" t="s">
        <v>11</v>
      </c>
      <c r="E36" s="46" t="s">
        <v>25</v>
      </c>
      <c r="F36" s="53">
        <v>1807.8399999999997</v>
      </c>
      <c r="H36" s="64">
        <f>(Jan!F36+Feb!F36+Mar!F36+Apr!F36+May!F36+June!F36+July!F36+Aug!F36+Sept!F36+Oct!F36+Nov!F36+Dec!F36)</f>
        <v>24603.13</v>
      </c>
    </row>
    <row r="37" spans="1:8" s="7" customFormat="1" ht="13.5">
      <c r="A37" s="56" t="str">
        <f>(Jan!A37)</f>
        <v>36-009-00377</v>
      </c>
      <c r="B37" s="46"/>
      <c r="C37" s="46"/>
      <c r="D37" s="46"/>
      <c r="E37" s="54" t="s">
        <v>69</v>
      </c>
      <c r="F37" s="55">
        <f>3415.05-944.2</f>
        <v>2470.8500000000004</v>
      </c>
      <c r="H37" s="64">
        <f>(Jan!F37+Feb!F37+Mar!F37+Apr!F37+May!F37+June!F37+July!F37+Aug!F37+Sept!F37+Oct!F37+Nov!F37+Dec!F37)</f>
        <v>48619.219999999994</v>
      </c>
    </row>
    <row r="38" spans="1:8" s="7" customFormat="1" ht="13.5">
      <c r="A38" s="56" t="str">
        <f>(Jan!A38)</f>
        <v>36-009-00369</v>
      </c>
      <c r="B38" s="46"/>
      <c r="C38" s="46"/>
      <c r="D38" s="46"/>
      <c r="E38" s="54" t="s">
        <v>68</v>
      </c>
      <c r="F38" s="55">
        <v>0</v>
      </c>
      <c r="H38" s="64">
        <f>(Jan!F38+Feb!F38+Mar!F38+Apr!F38+May!F38+June!F38+July!F38+Aug!F38+Sept!F38+Oct!F38+Nov!F38+Dec!F38)</f>
        <v>2856.88</v>
      </c>
    </row>
    <row r="39" spans="1:8" s="7" customFormat="1" ht="17.25" customHeight="1">
      <c r="A39" s="57"/>
      <c r="B39" s="49"/>
      <c r="C39" s="49"/>
      <c r="D39" s="49"/>
      <c r="E39" s="49"/>
      <c r="F39" s="55"/>
      <c r="H39" s="64"/>
    </row>
    <row r="40" spans="1:9" s="7" customFormat="1" ht="13.5">
      <c r="A40" s="57"/>
      <c r="B40" s="49"/>
      <c r="C40" s="49"/>
      <c r="D40" s="49"/>
      <c r="E40" s="49"/>
      <c r="F40" s="53"/>
      <c r="H40" s="72"/>
      <c r="I40" s="37"/>
    </row>
    <row r="41" spans="1:8" ht="14.25" thickBot="1">
      <c r="A41" s="58" t="s">
        <v>76</v>
      </c>
      <c r="B41" s="59"/>
      <c r="C41" s="59"/>
      <c r="D41" s="59"/>
      <c r="E41" s="59" t="s">
        <v>75</v>
      </c>
      <c r="F41" s="40">
        <f>SUM(F14:F40)</f>
        <v>85180.27000000002</v>
      </c>
      <c r="H41" s="73">
        <f>(Jan!F39+Feb!F39+Mar!F39+Apr!F39+May!F39+June!F39+July!F39+Aug!F39+Sept!F41+Oct!F41+Nov!F41+Dec!F41)</f>
        <v>769727.56</v>
      </c>
    </row>
    <row r="42" spans="1:8" ht="13.5">
      <c r="A42" s="1"/>
      <c r="B42" s="2"/>
      <c r="C42" s="2"/>
      <c r="D42" s="2"/>
      <c r="E42" s="1"/>
      <c r="F42" s="27"/>
      <c r="H42" s="66"/>
    </row>
    <row r="43" spans="1:8" ht="14.25" thickBot="1">
      <c r="A43" s="1"/>
      <c r="B43" s="2"/>
      <c r="C43" s="2"/>
      <c r="D43" s="2"/>
      <c r="E43" s="1"/>
      <c r="H43" s="66"/>
    </row>
    <row r="44" spans="2:8" ht="14.25" thickBot="1">
      <c r="B44" s="60"/>
      <c r="C44" s="61"/>
      <c r="D44" s="69"/>
      <c r="E44" s="61"/>
      <c r="F44" s="70"/>
      <c r="G44" s="71" t="s">
        <v>74</v>
      </c>
      <c r="H44" s="67">
        <f>H41+H10</f>
        <v>809116.76</v>
      </c>
    </row>
    <row r="45" spans="1:6" ht="13.5">
      <c r="A45" s="1"/>
      <c r="B45" s="2"/>
      <c r="C45" s="2"/>
      <c r="D45" s="2"/>
      <c r="E45" s="1"/>
      <c r="F45" s="23"/>
    </row>
    <row r="46" spans="1:5" ht="13.5">
      <c r="A46" s="1"/>
      <c r="B46" s="2"/>
      <c r="C46" s="2"/>
      <c r="D46" s="2"/>
      <c r="E46" s="1"/>
    </row>
    <row r="47" spans="1:5" ht="13.5">
      <c r="A47" s="1"/>
      <c r="B47" s="2"/>
      <c r="C47" s="2"/>
      <c r="D47" s="2"/>
      <c r="E47" s="1"/>
    </row>
    <row r="48" spans="1:5" ht="13.5">
      <c r="A48" s="1"/>
      <c r="B48" s="2"/>
      <c r="C48" s="2"/>
      <c r="D48" s="2"/>
      <c r="E48" s="1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  <row r="59" spans="2:4" ht="13.5">
      <c r="B59" s="9"/>
      <c r="C59" s="9"/>
      <c r="D59" s="9"/>
    </row>
    <row r="60" spans="2:4" ht="13.5">
      <c r="B60" s="9"/>
      <c r="C60" s="9"/>
      <c r="D60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1302.5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0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174.4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835.5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2312.4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263.75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1560.5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236.9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1169.3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2058.73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764.1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48.2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1625.63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61.1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5052.150000000001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31838.55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45.1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4272.64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7331.600000000003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1769.69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1660.67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4206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298.6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2110.2300000000005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3826.0800000000004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467.18999999999994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70666.71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1406.4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1154.7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71.3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900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3532.4000000000005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1810.3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298.2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1396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2123.64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773.8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1611.5000000000002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64.6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5231.5199999999995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27064.420000000002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7422.379999999999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8276.289999999999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1613.5300000000002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1866.9799999999996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4881.4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267.1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2250.68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4487.839999999999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517.03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71957.20999999999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1366.9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1610.7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0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901.4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3879.0000000000005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160.26000000000002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1483.1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361.2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1217.3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1948.9800000000002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701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1506.84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55.8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4130.26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18697.690000000002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4072.87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8273.030000000002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1545.55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1796.7099999999998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4360.9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246.6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2108.2999999999997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4363.12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422.1800000000001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57451.69000000001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1206.2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1705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99.7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1080.9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4091.7999999999997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0.89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1525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351.5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1261.9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1935.7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611.2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1588.15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59.7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4565.6399999999985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20749.420000000002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26475.28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5019.35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1548.2299999999998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1972.89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4501.6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190.8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2155.7200000000003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5566.120000000001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434.05000000000007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80513.14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">
      <selection activeCell="A15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1115.5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1752.6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200.4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1068.5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4137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1518.2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338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1207.2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1882.4599999999998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883.4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1447.1300000000003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57.4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3996.04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27654.3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10399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4780.389999999999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1389.72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1728.9599999999998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4444.6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177.6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2014.6600000000003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4938.999999999999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366.88000000000005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69224.94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1107.1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1249.4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112.6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432.6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2901.7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1565.1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352.4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1248.1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1861.1200000000001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739.8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1476.59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60.5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4073.5799999999995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26502.55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14199.540000000003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4800.79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11.07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1842.5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4501.9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196.6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2037.8000000000004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3912.0199999999995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363.15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69745.11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5" ht="13.5">
      <c r="A44" s="1"/>
      <c r="B44" s="2"/>
      <c r="C44" s="2"/>
      <c r="D44" s="2"/>
      <c r="E44" s="1"/>
    </row>
    <row r="45" spans="1:5" ht="13.5">
      <c r="A45" s="1"/>
      <c r="B45" s="2"/>
      <c r="C45" s="2"/>
      <c r="D45" s="2"/>
      <c r="E45" s="1"/>
    </row>
    <row r="46" spans="1:5" ht="13.5">
      <c r="A46" s="1"/>
      <c r="B46" s="2"/>
      <c r="C46" s="2"/>
      <c r="D46" s="2"/>
      <c r="E46" s="1"/>
    </row>
    <row r="47" spans="2:4" ht="13.5">
      <c r="B47" s="9"/>
      <c r="C47" s="9"/>
      <c r="D47" s="9"/>
    </row>
    <row r="48" spans="2:4" ht="13.5">
      <c r="B48" s="9"/>
      <c r="C48" s="9"/>
      <c r="D48" s="9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4" sqref="A14:A38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34">
        <v>736.9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34">
        <v>353.1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34">
        <v>20.8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36">
        <v>250.3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1361.1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34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34">
        <v>413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34">
        <v>305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34">
        <v>335.9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34">
        <v>0.04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34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34">
        <v>1791.5399999999997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34">
        <v>526.6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34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34">
        <v>1515.6900000000003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34">
        <v>14.5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34">
        <v>4000.0200000000004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34">
        <v>8280.210000000001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34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34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34">
        <v>43.76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34">
        <v>604.11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4">
        <v>1.08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4">
        <v>1200.1699999999998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34">
        <v>1392.6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34">
        <v>66.8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34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34">
        <v>2020.4299999999996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4">
        <v>1890.5399999999997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4">
        <v>0.49999999999999983</v>
      </c>
    </row>
    <row r="39" spans="1:6" s="7" customFormat="1" ht="17.25" customHeight="1">
      <c r="A39" s="15"/>
      <c r="B39" s="15"/>
      <c r="C39" s="15"/>
      <c r="D39" s="15"/>
      <c r="E39" s="15"/>
      <c r="F39" s="26">
        <f>SUM(F14:F38)</f>
        <v>24402.489999999998</v>
      </c>
    </row>
    <row r="40" spans="1:6" s="7" customFormat="1" ht="13.5">
      <c r="A40" s="1"/>
      <c r="B40" s="2"/>
      <c r="C40" s="2"/>
      <c r="D40" s="2"/>
      <c r="E40" s="1"/>
      <c r="F40" s="27"/>
    </row>
    <row r="41" spans="1:6" ht="13.5">
      <c r="A41" s="1"/>
      <c r="B41" s="2"/>
      <c r="C41" s="2"/>
      <c r="D41" s="2"/>
      <c r="E41" s="1"/>
      <c r="F41" s="23"/>
    </row>
    <row r="42" spans="1:6" ht="13.5">
      <c r="A42" s="1"/>
      <c r="B42" s="2"/>
      <c r="C42" s="2"/>
      <c r="D42" s="2"/>
      <c r="E42" s="1"/>
      <c r="F42" s="23"/>
    </row>
    <row r="43" spans="1:6" ht="13.5">
      <c r="A43" s="1"/>
      <c r="B43" s="2"/>
      <c r="C43" s="2"/>
      <c r="D43" s="2"/>
      <c r="E43" s="1"/>
      <c r="F43" s="23"/>
    </row>
    <row r="44" spans="1:6" ht="13.5">
      <c r="A44" s="1"/>
      <c r="B44" s="2"/>
      <c r="C44" s="2"/>
      <c r="D44" s="2"/>
      <c r="E44" s="1"/>
      <c r="F44" s="23"/>
    </row>
    <row r="45" spans="1:6" ht="13.5">
      <c r="A45" s="1"/>
      <c r="B45" s="2"/>
      <c r="C45" s="2"/>
      <c r="D45" s="2"/>
      <c r="E45" s="1"/>
      <c r="F45" s="23"/>
    </row>
    <row r="46" spans="1:5" ht="13.5">
      <c r="A46" s="1"/>
      <c r="B46" s="2"/>
      <c r="C46" s="2"/>
      <c r="D46" s="2"/>
      <c r="E46" s="1"/>
    </row>
    <row r="47" spans="1:5" ht="13.5">
      <c r="A47" s="1"/>
      <c r="B47" s="2"/>
      <c r="C47" s="2"/>
      <c r="D47" s="2"/>
      <c r="E47" s="1"/>
    </row>
    <row r="48" spans="1:5" ht="13.5">
      <c r="A48" s="1"/>
      <c r="B48" s="2"/>
      <c r="C48" s="2"/>
      <c r="D48" s="2"/>
      <c r="E48" s="1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  <row r="59" spans="2:4" ht="13.5">
      <c r="B59" s="9"/>
      <c r="C59" s="9"/>
      <c r="D59" s="9"/>
    </row>
    <row r="60" spans="2:4" ht="13.5">
      <c r="B60" s="9"/>
      <c r="C60" s="9"/>
      <c r="D60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7">
      <selection activeCell="A39" sqref="A39"/>
    </sheetView>
  </sheetViews>
  <sheetFormatPr defaultColWidth="9.140625" defaultRowHeight="12.75"/>
  <cols>
    <col min="1" max="1" width="14.8515625" style="7" bestFit="1" customWidth="1"/>
    <col min="2" max="2" width="10.7109375" style="7" hidden="1" customWidth="1"/>
    <col min="3" max="3" width="10.140625" style="7" hidden="1" customWidth="1"/>
    <col min="4" max="4" width="4.57421875" style="7" bestFit="1" customWidth="1"/>
    <col min="5" max="5" width="21.57421875" style="8" customWidth="1"/>
    <col min="6" max="6" width="13.7109375" style="18" customWidth="1"/>
    <col min="7" max="16384" width="8.8515625" style="8" customWidth="1"/>
  </cols>
  <sheetData>
    <row r="1" spans="1:2" ht="18">
      <c r="A1" s="12" t="s">
        <v>6</v>
      </c>
      <c r="B1" s="13">
        <v>40179</v>
      </c>
    </row>
    <row r="2" spans="1:6" ht="13.5">
      <c r="A2" s="75" t="s">
        <v>0</v>
      </c>
      <c r="B2" s="75"/>
      <c r="C2" s="75"/>
      <c r="D2" s="75"/>
      <c r="E2" s="75"/>
      <c r="F2" s="75"/>
    </row>
    <row r="3" spans="1:6" ht="48">
      <c r="A3" s="78"/>
      <c r="B3" s="78"/>
      <c r="C3" s="78"/>
      <c r="D3" s="78"/>
      <c r="E3" s="78"/>
      <c r="F3" s="19" t="s">
        <v>1</v>
      </c>
    </row>
    <row r="4" spans="1:6" s="11" customFormat="1" ht="13.5">
      <c r="A4" s="10" t="s">
        <v>32</v>
      </c>
      <c r="B4" s="10" t="s">
        <v>2</v>
      </c>
      <c r="C4" s="10" t="s">
        <v>3</v>
      </c>
      <c r="D4" s="80" t="s">
        <v>10</v>
      </c>
      <c r="E4" s="80"/>
      <c r="F4" s="20" t="s">
        <v>4</v>
      </c>
    </row>
    <row r="5" spans="1:6" ht="13.5">
      <c r="A5" s="76" t="s">
        <v>8</v>
      </c>
      <c r="B5" s="76"/>
      <c r="C5" s="76"/>
      <c r="D5" s="76"/>
      <c r="E5" s="76"/>
      <c r="F5" s="76"/>
    </row>
    <row r="6" spans="1:6" ht="13.5">
      <c r="A6" s="1" t="s">
        <v>33</v>
      </c>
      <c r="B6" s="2"/>
      <c r="C6" s="2"/>
      <c r="D6" s="16" t="s">
        <v>12</v>
      </c>
      <c r="E6" s="3" t="s">
        <v>15</v>
      </c>
      <c r="F6" s="21">
        <v>1174.2</v>
      </c>
    </row>
    <row r="7" spans="1:6" ht="13.5">
      <c r="A7" s="1" t="s">
        <v>34</v>
      </c>
      <c r="B7" s="2"/>
      <c r="C7" s="2"/>
      <c r="D7" s="16" t="s">
        <v>12</v>
      </c>
      <c r="E7" s="3" t="s">
        <v>16</v>
      </c>
      <c r="F7" s="21">
        <v>1381</v>
      </c>
    </row>
    <row r="8" spans="1:6" ht="13.5">
      <c r="A8" s="1" t="s">
        <v>35</v>
      </c>
      <c r="B8" s="2"/>
      <c r="C8" s="2"/>
      <c r="D8" s="16" t="s">
        <v>11</v>
      </c>
      <c r="E8" s="3" t="s">
        <v>13</v>
      </c>
      <c r="F8" s="21">
        <v>34.8</v>
      </c>
    </row>
    <row r="9" spans="1:6" ht="13.5">
      <c r="A9" s="4" t="s">
        <v>36</v>
      </c>
      <c r="B9" s="5"/>
      <c r="C9" s="5"/>
      <c r="D9" s="17" t="s">
        <v>11</v>
      </c>
      <c r="E9" s="6" t="s">
        <v>14</v>
      </c>
      <c r="F9" s="22">
        <v>521.2</v>
      </c>
    </row>
    <row r="10" spans="1:6" ht="13.5">
      <c r="A10" s="1">
        <f>COUNTA(A6:A9)</f>
        <v>4</v>
      </c>
      <c r="B10" s="79" t="s">
        <v>5</v>
      </c>
      <c r="C10" s="79"/>
      <c r="D10" s="79"/>
      <c r="E10" s="79"/>
      <c r="F10" s="21">
        <f>SUM(F6:F9)</f>
        <v>3111.2</v>
      </c>
    </row>
    <row r="11" spans="1:6" ht="13.5">
      <c r="A11" s="74" t="s">
        <v>7</v>
      </c>
      <c r="B11" s="74"/>
      <c r="C11" s="74"/>
      <c r="D11" s="74"/>
      <c r="E11" s="74"/>
      <c r="F11" s="74"/>
    </row>
    <row r="12" spans="1:6" s="11" customFormat="1" ht="13.5">
      <c r="A12" s="10" t="s">
        <v>32</v>
      </c>
      <c r="B12" s="10" t="s">
        <v>2</v>
      </c>
      <c r="C12" s="10" t="s">
        <v>3</v>
      </c>
      <c r="D12" s="80" t="s">
        <v>10</v>
      </c>
      <c r="E12" s="80"/>
      <c r="F12" s="20" t="s">
        <v>4</v>
      </c>
    </row>
    <row r="13" spans="1:6" ht="13.5">
      <c r="A13" s="77" t="s">
        <v>9</v>
      </c>
      <c r="B13" s="77"/>
      <c r="C13" s="77"/>
      <c r="D13" s="77"/>
      <c r="E13" s="77"/>
      <c r="F13" s="77"/>
    </row>
    <row r="14" spans="1:6" s="7" customFormat="1" ht="13.5">
      <c r="A14" s="14" t="str">
        <f>(Jan!A14)</f>
        <v>36-009-00379</v>
      </c>
      <c r="B14" s="14"/>
      <c r="C14" s="14"/>
      <c r="D14" s="14"/>
      <c r="E14" s="28" t="s">
        <v>70</v>
      </c>
      <c r="F14" s="21">
        <v>0</v>
      </c>
    </row>
    <row r="15" spans="1:6" s="7" customFormat="1" ht="13.5">
      <c r="A15" s="14" t="str">
        <f>(Jan!A15)</f>
        <v>36-009-00275</v>
      </c>
      <c r="B15" s="14"/>
      <c r="C15" s="14"/>
      <c r="D15" s="14" t="s">
        <v>17</v>
      </c>
      <c r="E15" s="29" t="s">
        <v>31</v>
      </c>
      <c r="F15" s="21">
        <v>1484.9</v>
      </c>
    </row>
    <row r="16" spans="1:6" s="7" customFormat="1" ht="13.5">
      <c r="A16" s="14" t="str">
        <f>(Jan!A16)</f>
        <v>36-009-00343</v>
      </c>
      <c r="B16" s="14"/>
      <c r="C16" s="14"/>
      <c r="D16" s="14" t="s">
        <v>11</v>
      </c>
      <c r="E16" s="14" t="s">
        <v>49</v>
      </c>
      <c r="F16" s="21">
        <v>329.3</v>
      </c>
    </row>
    <row r="17" spans="1:6" s="7" customFormat="1" ht="13.5">
      <c r="A17" s="14" t="str">
        <f>(Jan!A17)</f>
        <v>36-009-00242</v>
      </c>
      <c r="B17" s="14"/>
      <c r="C17" s="14"/>
      <c r="D17" s="14" t="s">
        <v>18</v>
      </c>
      <c r="E17" s="29" t="s">
        <v>65</v>
      </c>
      <c r="F17" s="21">
        <v>1062.3</v>
      </c>
    </row>
    <row r="18" spans="1:6" s="7" customFormat="1" ht="13.5">
      <c r="A18" s="14" t="str">
        <f>(Jan!A18)</f>
        <v>36-009-00378</v>
      </c>
      <c r="B18" s="14"/>
      <c r="C18" s="14"/>
      <c r="D18" s="14"/>
      <c r="E18" s="14" t="s">
        <v>67</v>
      </c>
      <c r="F18" s="21">
        <v>0.02</v>
      </c>
    </row>
    <row r="19" spans="1:6" s="7" customFormat="1" ht="13.5">
      <c r="A19" s="14" t="str">
        <f>(Jan!A19)</f>
        <v>36-009-00336</v>
      </c>
      <c r="B19" s="14"/>
      <c r="C19" s="14"/>
      <c r="D19" s="14" t="s">
        <v>11</v>
      </c>
      <c r="E19" s="14" t="s">
        <v>20</v>
      </c>
      <c r="F19" s="7">
        <v>0</v>
      </c>
    </row>
    <row r="20" spans="1:6" s="7" customFormat="1" ht="13.5">
      <c r="A20" s="14" t="str">
        <f>(Jan!A20)</f>
        <v>36-009-00371</v>
      </c>
      <c r="B20" s="14"/>
      <c r="C20" s="14"/>
      <c r="D20" s="14" t="s">
        <v>11</v>
      </c>
      <c r="E20" s="14" t="s">
        <v>66</v>
      </c>
      <c r="F20" s="21">
        <v>1560.7600000000002</v>
      </c>
    </row>
    <row r="21" spans="1:6" s="7" customFormat="1" ht="13.5">
      <c r="A21" s="14" t="str">
        <f>(Jan!A21)</f>
        <v>36-009-00368</v>
      </c>
      <c r="B21" s="14"/>
      <c r="C21" s="14"/>
      <c r="D21" s="14" t="s">
        <v>11</v>
      </c>
      <c r="E21" s="14" t="s">
        <v>21</v>
      </c>
      <c r="F21" s="21">
        <v>689</v>
      </c>
    </row>
    <row r="22" spans="1:7" s="7" customFormat="1" ht="13.5">
      <c r="A22" s="14" t="str">
        <f>(Jan!A22)</f>
        <v>36-009-00333</v>
      </c>
      <c r="B22" s="14"/>
      <c r="C22" s="14"/>
      <c r="D22" s="14" t="s">
        <v>19</v>
      </c>
      <c r="E22" s="14" t="s">
        <v>28</v>
      </c>
      <c r="F22" s="21">
        <v>0</v>
      </c>
      <c r="G22" s="30"/>
    </row>
    <row r="23" spans="1:6" s="7" customFormat="1" ht="13.5">
      <c r="A23" s="14" t="str">
        <f>(Jan!A23)</f>
        <v>36-009-00353</v>
      </c>
      <c r="B23" s="14"/>
      <c r="C23" s="14"/>
      <c r="D23" s="14" t="s">
        <v>11</v>
      </c>
      <c r="E23" s="14" t="s">
        <v>22</v>
      </c>
      <c r="F23" s="21">
        <v>1412.5400000000004</v>
      </c>
    </row>
    <row r="24" spans="1:6" s="7" customFormat="1" ht="13.5">
      <c r="A24" s="14" t="str">
        <f>(Jan!A24)</f>
        <v>36-009-00241</v>
      </c>
      <c r="B24" s="14"/>
      <c r="C24" s="14"/>
      <c r="D24" s="14" t="s">
        <v>11</v>
      </c>
      <c r="E24" s="14" t="s">
        <v>23</v>
      </c>
      <c r="F24" s="21">
        <v>45.4</v>
      </c>
    </row>
    <row r="25" spans="1:6" s="7" customFormat="1" ht="13.5">
      <c r="A25" s="14" t="str">
        <f>(Jan!A25)</f>
        <v>36-009-00356</v>
      </c>
      <c r="B25" s="14"/>
      <c r="C25" s="14"/>
      <c r="D25" s="14" t="s">
        <v>11</v>
      </c>
      <c r="E25" s="14" t="s">
        <v>51</v>
      </c>
      <c r="F25" s="21">
        <v>3682.9</v>
      </c>
    </row>
    <row r="26" spans="1:6" s="7" customFormat="1" ht="13.5">
      <c r="A26" s="14" t="str">
        <f>(Jan!A26)</f>
        <v>36-009-00373</v>
      </c>
      <c r="B26" s="14"/>
      <c r="C26" s="14"/>
      <c r="D26" s="14" t="s">
        <v>11</v>
      </c>
      <c r="E26" s="14" t="s">
        <v>53</v>
      </c>
      <c r="F26" s="21">
        <v>21086.62</v>
      </c>
    </row>
    <row r="27" spans="1:6" s="7" customFormat="1" ht="13.5">
      <c r="A27" s="14" t="str">
        <f>(Jan!A27)</f>
        <v>36-009-00334</v>
      </c>
      <c r="B27" s="14"/>
      <c r="C27" s="14"/>
      <c r="D27" s="14" t="s">
        <v>19</v>
      </c>
      <c r="E27" s="14" t="s">
        <v>29</v>
      </c>
      <c r="F27" s="21">
        <v>0</v>
      </c>
    </row>
    <row r="28" spans="1:6" s="7" customFormat="1" ht="13.5">
      <c r="A28" s="14" t="str">
        <f>(Jan!A28)</f>
        <v>36-009-00337</v>
      </c>
      <c r="B28" s="14"/>
      <c r="C28" s="14"/>
      <c r="D28" s="14" t="s">
        <v>11</v>
      </c>
      <c r="E28" s="14" t="s">
        <v>24</v>
      </c>
      <c r="F28" s="21">
        <v>0</v>
      </c>
    </row>
    <row r="29" spans="1:6" s="7" customFormat="1" ht="13.5">
      <c r="A29" s="14" t="str">
        <f>(Jan!A29)</f>
        <v>36-009-00338</v>
      </c>
      <c r="B29" s="14"/>
      <c r="C29" s="14"/>
      <c r="D29" s="14" t="s">
        <v>12</v>
      </c>
      <c r="E29" s="14" t="s">
        <v>30</v>
      </c>
      <c r="F29" s="21">
        <v>0.02</v>
      </c>
    </row>
    <row r="30" spans="1:6" s="7" customFormat="1" ht="13.5">
      <c r="A30" s="14" t="str">
        <f>(Jan!A30)</f>
        <v>36-009-00372</v>
      </c>
      <c r="B30" s="14"/>
      <c r="C30" s="14"/>
      <c r="D30" s="14" t="s">
        <v>11</v>
      </c>
      <c r="E30" s="14" t="s">
        <v>56</v>
      </c>
      <c r="F30" s="21">
        <v>1.14</v>
      </c>
    </row>
    <row r="31" spans="1:6" s="7" customFormat="1" ht="13.5">
      <c r="A31" s="14" t="str">
        <f>(Jan!A31)</f>
        <v>36-009-00370</v>
      </c>
      <c r="B31" s="14"/>
      <c r="C31" s="14"/>
      <c r="D31" s="14" t="s">
        <v>11</v>
      </c>
      <c r="E31" s="14" t="s">
        <v>58</v>
      </c>
      <c r="F31" s="31">
        <v>683.9399999999999</v>
      </c>
    </row>
    <row r="32" spans="1:6" s="7" customFormat="1" ht="13.5">
      <c r="A32" s="14" t="str">
        <f>(Jan!A32)</f>
        <v>36-009-00375</v>
      </c>
      <c r="B32" s="14"/>
      <c r="C32" s="14"/>
      <c r="D32" s="14" t="s">
        <v>11</v>
      </c>
      <c r="E32" s="14" t="s">
        <v>60</v>
      </c>
      <c r="F32" s="31">
        <v>1227.4900000000002</v>
      </c>
    </row>
    <row r="33" spans="1:6" s="7" customFormat="1" ht="13.5">
      <c r="A33" s="14" t="str">
        <f>(Jan!A33)</f>
        <v>36-009-00252</v>
      </c>
      <c r="B33" s="14"/>
      <c r="C33" s="14"/>
      <c r="D33" s="14" t="s">
        <v>17</v>
      </c>
      <c r="E33" s="14" t="s">
        <v>26</v>
      </c>
      <c r="F33" s="23">
        <v>3904.1</v>
      </c>
    </row>
    <row r="34" spans="1:6" s="7" customFormat="1" ht="13.5">
      <c r="A34" s="14" t="str">
        <f>(Jan!A34)</f>
        <v>36-009-00273</v>
      </c>
      <c r="B34" s="14"/>
      <c r="C34" s="14"/>
      <c r="D34" s="14" t="s">
        <v>17</v>
      </c>
      <c r="E34" s="14" t="s">
        <v>27</v>
      </c>
      <c r="F34" s="24">
        <v>237.2</v>
      </c>
    </row>
    <row r="35" spans="1:6" s="7" customFormat="1" ht="13.5">
      <c r="A35" s="14" t="str">
        <f>(Jan!A35)</f>
        <v>36-009-00369</v>
      </c>
      <c r="B35" s="14"/>
      <c r="C35" s="14"/>
      <c r="D35" s="14" t="s">
        <v>11</v>
      </c>
      <c r="E35" s="14" t="s">
        <v>63</v>
      </c>
      <c r="F35" s="25">
        <v>0</v>
      </c>
    </row>
    <row r="36" spans="1:6" s="7" customFormat="1" ht="13.5">
      <c r="A36" s="14" t="str">
        <f>(Jan!A36)</f>
        <v>36-009-00355</v>
      </c>
      <c r="B36" s="14"/>
      <c r="C36" s="14"/>
      <c r="D36" s="14" t="s">
        <v>11</v>
      </c>
      <c r="E36" s="14" t="s">
        <v>25</v>
      </c>
      <c r="F36" s="25">
        <v>2024.3400000000001</v>
      </c>
    </row>
    <row r="37" spans="1:6" s="7" customFormat="1" ht="13.5">
      <c r="A37" s="14" t="str">
        <f>(Jan!A37)</f>
        <v>36-009-00377</v>
      </c>
      <c r="B37" s="14"/>
      <c r="C37" s="14"/>
      <c r="D37" s="14"/>
      <c r="E37" s="33" t="s">
        <v>69</v>
      </c>
      <c r="F37" s="32">
        <v>4150.16</v>
      </c>
    </row>
    <row r="38" spans="1:6" s="7" customFormat="1" ht="13.5">
      <c r="A38" s="14" t="str">
        <f>(Jan!A38)</f>
        <v>36-009-00369</v>
      </c>
      <c r="B38" s="14"/>
      <c r="C38" s="14"/>
      <c r="D38" s="14"/>
      <c r="E38" s="33" t="s">
        <v>68</v>
      </c>
      <c r="F38" s="32">
        <v>1.6099999999999999</v>
      </c>
    </row>
    <row r="39" spans="1:6" s="7" customFormat="1" ht="17.25" customHeight="1">
      <c r="A39" s="14"/>
      <c r="F39" s="32"/>
    </row>
    <row r="40" spans="1:6" s="7" customFormat="1" ht="13.5">
      <c r="A40" s="14"/>
      <c r="F40" s="25"/>
    </row>
    <row r="41" spans="1:6" ht="13.5">
      <c r="A41" s="15"/>
      <c r="B41" s="15"/>
      <c r="C41" s="15"/>
      <c r="D41" s="15"/>
      <c r="E41" s="15"/>
      <c r="F41" s="26">
        <f>SUM(F14:F40)</f>
        <v>43583.73999999999</v>
      </c>
    </row>
    <row r="42" spans="1:6" ht="13.5">
      <c r="A42" s="1"/>
      <c r="B42" s="2"/>
      <c r="C42" s="2"/>
      <c r="D42" s="2"/>
      <c r="E42" s="1"/>
      <c r="F42" s="27"/>
    </row>
    <row r="43" spans="1:6" ht="13.5">
      <c r="A43" s="1"/>
      <c r="B43" s="2"/>
      <c r="C43" s="2"/>
      <c r="D43" s="2"/>
      <c r="E43" s="1"/>
      <c r="F43" s="23"/>
    </row>
    <row r="44" spans="1:6" ht="13.5">
      <c r="A44" s="1"/>
      <c r="B44" s="2"/>
      <c r="C44" s="2"/>
      <c r="D44" s="2"/>
      <c r="E44" s="1"/>
      <c r="F44" s="23"/>
    </row>
    <row r="45" spans="1:6" ht="13.5">
      <c r="A45" s="1"/>
      <c r="B45" s="2"/>
      <c r="C45" s="2"/>
      <c r="D45" s="2"/>
      <c r="E45" s="1"/>
      <c r="F45" s="23"/>
    </row>
    <row r="46" spans="1:5" ht="13.5">
      <c r="A46" s="1"/>
      <c r="B46" s="2"/>
      <c r="C46" s="2"/>
      <c r="D46" s="2"/>
      <c r="E46" s="1"/>
    </row>
    <row r="47" spans="1:5" ht="13.5">
      <c r="A47" s="1"/>
      <c r="B47" s="2"/>
      <c r="C47" s="2"/>
      <c r="D47" s="2"/>
      <c r="E47" s="1"/>
    </row>
    <row r="48" spans="1:5" ht="13.5">
      <c r="A48" s="1"/>
      <c r="B48" s="2"/>
      <c r="C48" s="2"/>
      <c r="D48" s="2"/>
      <c r="E48" s="1"/>
    </row>
    <row r="49" spans="2:4" ht="13.5">
      <c r="B49" s="9"/>
      <c r="C49" s="9"/>
      <c r="D49" s="9"/>
    </row>
    <row r="50" spans="2:4" ht="13.5">
      <c r="B50" s="9"/>
      <c r="C50" s="9"/>
      <c r="D50" s="9"/>
    </row>
    <row r="51" spans="2:4" ht="13.5">
      <c r="B51" s="9"/>
      <c r="C51" s="9"/>
      <c r="D51" s="9"/>
    </row>
    <row r="52" spans="2:4" ht="13.5">
      <c r="B52" s="9"/>
      <c r="C52" s="9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9"/>
      <c r="C58" s="9"/>
      <c r="D58" s="9"/>
    </row>
    <row r="59" spans="2:4" ht="13.5">
      <c r="B59" s="9"/>
      <c r="C59" s="9"/>
      <c r="D59" s="9"/>
    </row>
    <row r="60" spans="2:4" ht="13.5">
      <c r="B60" s="9"/>
      <c r="C60" s="9"/>
      <c r="D60" s="9"/>
    </row>
  </sheetData>
  <sheetProtection/>
  <mergeCells count="8">
    <mergeCell ref="D12:E12"/>
    <mergeCell ref="A13:F13"/>
    <mergeCell ref="A2:F2"/>
    <mergeCell ref="A3:E3"/>
    <mergeCell ref="D4:E4"/>
    <mergeCell ref="A5:F5"/>
    <mergeCell ref="B10:E10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 Land Regulation and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Marie</dc:creator>
  <cp:keywords/>
  <dc:description/>
  <cp:lastModifiedBy>reneea gordon</cp:lastModifiedBy>
  <cp:lastPrinted>2011-02-28T20:24:05Z</cp:lastPrinted>
  <dcterms:created xsi:type="dcterms:W3CDTF">2009-09-02T19:58:34Z</dcterms:created>
  <dcterms:modified xsi:type="dcterms:W3CDTF">2014-12-04T22:05:48Z</dcterms:modified>
  <cp:category/>
  <cp:version/>
  <cp:contentType/>
  <cp:contentStatus/>
</cp:coreProperties>
</file>