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BA6508AA-E1B3-4C47-AC30-882790C76550}" xr6:coauthVersionLast="47" xr6:coauthVersionMax="47" xr10:uidLastSave="{00000000-0000-0000-0000-000000000000}"/>
  <bookViews>
    <workbookView xWindow="-110" yWindow="-110" windowWidth="19420" windowHeight="10420" tabRatio="962" activeTab="1" xr2:uid="{12877452-A934-4DA9-808D-3638BA64D386}"/>
  </bookViews>
  <sheets>
    <sheet name="Instructions" sheetId="1" r:id="rId1"/>
    <sheet name="ODDS Programs - Totals" sheetId="2" r:id="rId2"/>
    <sheet name="Agape" sheetId="26" r:id="rId3"/>
    <sheet name="AHOPE" sheetId="4" r:id="rId4"/>
    <sheet name="ALSO" sheetId="5" r:id="rId5"/>
    <sheet name="ASI" sheetId="3" r:id="rId6"/>
    <sheet name="Bright Star" sheetId="31" r:id="rId7"/>
    <sheet name="CCI" sheetId="6" r:id="rId8"/>
    <sheet name="CVI" sheetId="7" r:id="rId9"/>
    <sheet name="Family Love" sheetId="30" r:id="rId10"/>
    <sheet name="Infinite Care" sheetId="8" r:id="rId11"/>
    <sheet name="IS Living" sheetId="9" r:id="rId12"/>
    <sheet name="Kerr" sheetId="10" r:id="rId13"/>
    <sheet name="KDH" sheetId="28" r:id="rId14"/>
    <sheet name="Lensa" sheetId="11" r:id="rId15"/>
    <sheet name="PCL" sheetId="12" r:id="rId16"/>
    <sheet name="PCSI" sheetId="13" r:id="rId17"/>
    <sheet name="PTCN" sheetId="14" r:id="rId18"/>
    <sheet name="Renew" sheetId="15" r:id="rId19"/>
    <sheet name="RISE" sheetId="16" r:id="rId20"/>
    <sheet name="RHome" sheetId="27" r:id="rId21"/>
    <sheet name="SACU 1" sheetId="18" r:id="rId22"/>
    <sheet name="SACU 2" sheetId="19" r:id="rId23"/>
    <sheet name="SACU 3" sheetId="20" r:id="rId24"/>
    <sheet name="Star of Hope" sheetId="21" r:id="rId25"/>
    <sheet name="Tavros" sheetId="24" r:id="rId26"/>
    <sheet name="WECG" sheetId="29" r:id="rId27"/>
    <sheet name="Work Unlimited" sheetId="22" r:id="rId28"/>
    <sheet name="Raw Data" sheetId="23"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23" l="1"/>
  <c r="M20" i="23"/>
  <c r="N20" i="23"/>
  <c r="O20" i="23"/>
  <c r="P20" i="23"/>
  <c r="Q20" i="23"/>
  <c r="R20" i="23"/>
  <c r="S20" i="23"/>
  <c r="T20" i="23"/>
  <c r="U20" i="23"/>
  <c r="V20" i="23"/>
  <c r="W20" i="23"/>
  <c r="X20" i="23"/>
  <c r="Y20" i="23"/>
  <c r="Z20" i="23"/>
  <c r="AA20" i="23"/>
  <c r="AB20" i="23"/>
  <c r="AC20" i="23"/>
  <c r="AH20" i="23"/>
  <c r="AI20" i="23"/>
  <c r="AJ20" i="23"/>
  <c r="AK20" i="23"/>
  <c r="AL20" i="23"/>
  <c r="AM20" i="23"/>
  <c r="AN20" i="23"/>
  <c r="AO20" i="23"/>
  <c r="AP20" i="23"/>
  <c r="AQ20" i="23"/>
  <c r="AR20" i="23"/>
  <c r="AS20" i="23"/>
  <c r="AT20" i="23"/>
  <c r="AU20" i="23"/>
  <c r="AV20" i="23"/>
  <c r="AW20" i="23"/>
  <c r="AX20" i="23"/>
  <c r="AY20" i="23"/>
  <c r="L21" i="23"/>
  <c r="M21" i="23"/>
  <c r="N21" i="23"/>
  <c r="O21" i="23"/>
  <c r="P21" i="23"/>
  <c r="Q21" i="23"/>
  <c r="R21" i="23"/>
  <c r="S21" i="23"/>
  <c r="T21" i="23"/>
  <c r="U21" i="23"/>
  <c r="V21" i="23"/>
  <c r="W21" i="23"/>
  <c r="X21" i="23"/>
  <c r="Y21" i="23"/>
  <c r="Z21" i="23"/>
  <c r="AA21" i="23"/>
  <c r="AB21" i="23"/>
  <c r="AC21" i="23"/>
  <c r="AH21" i="23"/>
  <c r="AI21" i="23"/>
  <c r="AJ21" i="23"/>
  <c r="AK21" i="23"/>
  <c r="AL21" i="23"/>
  <c r="AM21" i="23"/>
  <c r="AN21" i="23"/>
  <c r="AO21" i="23"/>
  <c r="AP21" i="23"/>
  <c r="AQ21" i="23"/>
  <c r="AR21" i="23"/>
  <c r="AS21" i="23"/>
  <c r="AT21" i="23"/>
  <c r="AU21" i="23"/>
  <c r="AV21" i="23"/>
  <c r="AW21" i="23"/>
  <c r="AX21" i="23"/>
  <c r="AY21" i="23"/>
  <c r="L22" i="23"/>
  <c r="M22" i="23"/>
  <c r="N22" i="23"/>
  <c r="O22" i="23"/>
  <c r="P22" i="23"/>
  <c r="Q22" i="23"/>
  <c r="R22" i="23"/>
  <c r="S22" i="23"/>
  <c r="T22" i="23"/>
  <c r="U22" i="23"/>
  <c r="V22" i="23"/>
  <c r="W22" i="23"/>
  <c r="X22" i="23"/>
  <c r="Y22" i="23"/>
  <c r="Z22" i="23"/>
  <c r="AA22" i="23"/>
  <c r="AB22" i="23"/>
  <c r="AC22" i="23"/>
  <c r="AH22" i="23"/>
  <c r="AI22" i="23"/>
  <c r="AJ22" i="23"/>
  <c r="AK22" i="23"/>
  <c r="AL22" i="23"/>
  <c r="AM22" i="23"/>
  <c r="AN22" i="23"/>
  <c r="AO22" i="23"/>
  <c r="AP22" i="23"/>
  <c r="AQ22" i="23"/>
  <c r="AR22" i="23"/>
  <c r="AS22" i="23"/>
  <c r="AT22" i="23"/>
  <c r="AU22" i="23"/>
  <c r="AV22" i="23"/>
  <c r="AW22" i="23"/>
  <c r="AX22" i="23"/>
  <c r="AY22" i="23"/>
  <c r="L23" i="23"/>
  <c r="M23" i="23"/>
  <c r="N23" i="23"/>
  <c r="O23" i="23"/>
  <c r="P23" i="23"/>
  <c r="Q23" i="23"/>
  <c r="R23" i="23"/>
  <c r="S23" i="23"/>
  <c r="T23" i="23"/>
  <c r="U23" i="23"/>
  <c r="V23" i="23"/>
  <c r="W23" i="23"/>
  <c r="X23" i="23"/>
  <c r="Y23" i="23"/>
  <c r="Z23" i="23"/>
  <c r="AA23" i="23"/>
  <c r="AB23" i="23"/>
  <c r="AC23" i="23"/>
  <c r="AH23" i="23"/>
  <c r="AI23" i="23"/>
  <c r="AJ23" i="23"/>
  <c r="AK23" i="23"/>
  <c r="AL23" i="23"/>
  <c r="AM23" i="23"/>
  <c r="AN23" i="23"/>
  <c r="AO23" i="23"/>
  <c r="AP23" i="23"/>
  <c r="AQ23" i="23"/>
  <c r="AR23" i="23"/>
  <c r="AS23" i="23"/>
  <c r="AT23" i="23"/>
  <c r="AU23" i="23"/>
  <c r="AV23" i="23"/>
  <c r="AW23" i="23"/>
  <c r="AX23" i="23"/>
  <c r="AY23" i="23"/>
  <c r="L24" i="23"/>
  <c r="M24" i="23"/>
  <c r="N24" i="23"/>
  <c r="O24" i="23"/>
  <c r="P24" i="23"/>
  <c r="Q24" i="23"/>
  <c r="R24" i="23"/>
  <c r="S24" i="23"/>
  <c r="T24" i="23"/>
  <c r="U24" i="23"/>
  <c r="V24" i="23"/>
  <c r="W24" i="23"/>
  <c r="X24" i="23"/>
  <c r="Y24" i="23"/>
  <c r="Z24" i="23"/>
  <c r="AA24" i="23"/>
  <c r="AB24" i="23"/>
  <c r="AC24" i="23"/>
  <c r="AH24" i="23"/>
  <c r="AI24" i="23"/>
  <c r="AJ24" i="23"/>
  <c r="AK24" i="23"/>
  <c r="AL24" i="23"/>
  <c r="AM24" i="23"/>
  <c r="AN24" i="23"/>
  <c r="AO24" i="23"/>
  <c r="AP24" i="23"/>
  <c r="AQ24" i="23"/>
  <c r="AR24" i="23"/>
  <c r="AS24" i="23"/>
  <c r="AT24" i="23"/>
  <c r="AU24" i="23"/>
  <c r="AV24" i="23"/>
  <c r="AW24" i="23"/>
  <c r="AX24" i="23"/>
  <c r="AY24" i="23"/>
  <c r="L25" i="23"/>
  <c r="M25" i="23"/>
  <c r="N25" i="23"/>
  <c r="O25" i="23"/>
  <c r="P25" i="23"/>
  <c r="Q25" i="23"/>
  <c r="R25" i="23"/>
  <c r="S25" i="23"/>
  <c r="T25" i="23"/>
  <c r="U25" i="23"/>
  <c r="V25" i="23"/>
  <c r="W25" i="23"/>
  <c r="X25" i="23"/>
  <c r="Y25" i="23"/>
  <c r="Z25" i="23"/>
  <c r="AA25" i="23"/>
  <c r="AB25" i="23"/>
  <c r="AC25" i="23"/>
  <c r="AH25" i="23"/>
  <c r="AI25" i="23"/>
  <c r="AJ25" i="23"/>
  <c r="AK25" i="23"/>
  <c r="AL25" i="23"/>
  <c r="AM25" i="23"/>
  <c r="AN25" i="23"/>
  <c r="AO25" i="23"/>
  <c r="AP25" i="23"/>
  <c r="AQ25" i="23"/>
  <c r="AR25" i="23"/>
  <c r="AS25" i="23"/>
  <c r="AT25" i="23"/>
  <c r="AU25" i="23"/>
  <c r="AV25" i="23"/>
  <c r="AW25" i="23"/>
  <c r="AX25" i="23"/>
  <c r="AY25" i="23"/>
  <c r="L26" i="23"/>
  <c r="M26" i="23"/>
  <c r="N26" i="23"/>
  <c r="O26" i="23"/>
  <c r="P26" i="23"/>
  <c r="Q26" i="23"/>
  <c r="R26" i="23"/>
  <c r="S26" i="23"/>
  <c r="T26" i="23"/>
  <c r="U26" i="23"/>
  <c r="V26" i="23"/>
  <c r="W26" i="23"/>
  <c r="X26" i="23"/>
  <c r="Y26" i="23"/>
  <c r="Z26" i="23"/>
  <c r="AA26" i="23"/>
  <c r="AB26" i="23"/>
  <c r="AC26" i="23"/>
  <c r="AH26" i="23"/>
  <c r="AI26" i="23"/>
  <c r="AJ26" i="23"/>
  <c r="AK26" i="23"/>
  <c r="AL26" i="23"/>
  <c r="AM26" i="23"/>
  <c r="AN26" i="23"/>
  <c r="AO26" i="23"/>
  <c r="AP26" i="23"/>
  <c r="AQ26" i="23"/>
  <c r="AR26" i="23"/>
  <c r="AS26" i="23"/>
  <c r="AT26" i="23"/>
  <c r="AU26" i="23"/>
  <c r="AV26" i="23"/>
  <c r="AW26" i="23"/>
  <c r="AX26" i="23"/>
  <c r="AY26" i="23"/>
  <c r="L27" i="23"/>
  <c r="M27" i="23"/>
  <c r="N27" i="23"/>
  <c r="O27" i="23"/>
  <c r="P27" i="23"/>
  <c r="Q27" i="23"/>
  <c r="R27" i="23"/>
  <c r="S27" i="23"/>
  <c r="T27" i="23"/>
  <c r="U27" i="23"/>
  <c r="V27" i="23"/>
  <c r="W27" i="23"/>
  <c r="X27" i="23"/>
  <c r="Y27" i="23"/>
  <c r="Z27" i="23"/>
  <c r="AA27" i="23"/>
  <c r="AB27" i="23"/>
  <c r="AC27" i="23"/>
  <c r="AH27" i="23"/>
  <c r="AI27" i="23"/>
  <c r="AJ27" i="23"/>
  <c r="AK27" i="23"/>
  <c r="AL27" i="23"/>
  <c r="AM27" i="23"/>
  <c r="AN27" i="23"/>
  <c r="AO27" i="23"/>
  <c r="AP27" i="23"/>
  <c r="AQ27" i="23"/>
  <c r="AR27" i="23"/>
  <c r="AS27" i="23"/>
  <c r="AT27" i="23"/>
  <c r="AU27" i="23"/>
  <c r="AV27" i="23"/>
  <c r="AW27" i="23"/>
  <c r="AX27" i="23"/>
  <c r="AY27" i="23"/>
  <c r="AY45" i="23"/>
  <c r="AX45" i="23"/>
  <c r="AW45" i="23"/>
  <c r="AV45" i="23"/>
  <c r="AU45" i="23"/>
  <c r="AT45" i="23"/>
  <c r="AS45" i="23"/>
  <c r="AR45" i="23"/>
  <c r="AQ45" i="23"/>
  <c r="AP45" i="23"/>
  <c r="AO45" i="23"/>
  <c r="AN45" i="23"/>
  <c r="AM45" i="23"/>
  <c r="AL45" i="23"/>
  <c r="AK45" i="23"/>
  <c r="AJ45" i="23"/>
  <c r="AI45" i="23"/>
  <c r="AH45" i="23"/>
  <c r="AC45" i="23"/>
  <c r="AB45" i="23"/>
  <c r="AA45" i="23"/>
  <c r="Z45" i="23"/>
  <c r="Y45" i="23"/>
  <c r="X45" i="23"/>
  <c r="W45" i="23"/>
  <c r="V45" i="23"/>
  <c r="U45" i="23"/>
  <c r="T45" i="23"/>
  <c r="S45" i="23"/>
  <c r="R45" i="23"/>
  <c r="Q45" i="23"/>
  <c r="P45" i="23"/>
  <c r="O45" i="23"/>
  <c r="N45" i="23"/>
  <c r="M45" i="23"/>
  <c r="L45" i="23"/>
  <c r="AY44" i="23"/>
  <c r="AX44" i="23"/>
  <c r="AW44" i="23"/>
  <c r="AV44" i="23"/>
  <c r="AU44" i="23"/>
  <c r="AT44" i="23"/>
  <c r="AS44" i="23"/>
  <c r="AR44" i="23"/>
  <c r="AQ44" i="23"/>
  <c r="AP44" i="23"/>
  <c r="AO44" i="23"/>
  <c r="AN44" i="23"/>
  <c r="AM44" i="23"/>
  <c r="AL44" i="23"/>
  <c r="AK44" i="23"/>
  <c r="AJ44" i="23"/>
  <c r="AI44" i="23"/>
  <c r="AH44" i="23"/>
  <c r="AC44" i="23"/>
  <c r="AB44" i="23"/>
  <c r="AA44" i="23"/>
  <c r="Z44" i="23"/>
  <c r="Y44" i="23"/>
  <c r="X44" i="23"/>
  <c r="W44" i="23"/>
  <c r="V44" i="23"/>
  <c r="U44" i="23"/>
  <c r="T44" i="23"/>
  <c r="S44" i="23"/>
  <c r="R44" i="23"/>
  <c r="Q44" i="23"/>
  <c r="P44" i="23"/>
  <c r="O44" i="23"/>
  <c r="N44" i="23"/>
  <c r="M44" i="23"/>
  <c r="L44" i="23"/>
  <c r="AY43" i="23"/>
  <c r="AX43" i="23"/>
  <c r="AW43" i="23"/>
  <c r="AV43" i="23"/>
  <c r="AU43" i="23"/>
  <c r="AT43" i="23"/>
  <c r="AS43" i="23"/>
  <c r="AR43" i="23"/>
  <c r="AQ43" i="23"/>
  <c r="AP43" i="23"/>
  <c r="AO43" i="23"/>
  <c r="AN43" i="23"/>
  <c r="AM43" i="23"/>
  <c r="AL43" i="23"/>
  <c r="AK43" i="23"/>
  <c r="AJ43" i="23"/>
  <c r="AI43" i="23"/>
  <c r="AH43" i="23"/>
  <c r="AC43" i="23"/>
  <c r="AB43" i="23"/>
  <c r="AA43" i="23"/>
  <c r="Z43" i="23"/>
  <c r="Y43" i="23"/>
  <c r="X43" i="23"/>
  <c r="W43" i="23"/>
  <c r="V43" i="23"/>
  <c r="U43" i="23"/>
  <c r="T43" i="23"/>
  <c r="S43" i="23"/>
  <c r="R43" i="23"/>
  <c r="Q43" i="23"/>
  <c r="P43" i="23"/>
  <c r="O43" i="23"/>
  <c r="N43" i="23"/>
  <c r="M43" i="23"/>
  <c r="L43" i="23"/>
  <c r="AY42" i="23"/>
  <c r="AX42" i="23"/>
  <c r="AW42" i="23"/>
  <c r="AV42" i="23"/>
  <c r="AU42" i="23"/>
  <c r="AT42" i="23"/>
  <c r="AS42" i="23"/>
  <c r="AR42" i="23"/>
  <c r="AQ42" i="23"/>
  <c r="AP42" i="23"/>
  <c r="AO42" i="23"/>
  <c r="AN42" i="23"/>
  <c r="AM42" i="23"/>
  <c r="AL42" i="23"/>
  <c r="AK42" i="23"/>
  <c r="AJ42" i="23"/>
  <c r="AI42" i="23"/>
  <c r="AH42" i="23"/>
  <c r="AC42" i="23"/>
  <c r="AB42" i="23"/>
  <c r="AA42" i="23"/>
  <c r="Z42" i="23"/>
  <c r="Y42" i="23"/>
  <c r="X42" i="23"/>
  <c r="W42" i="23"/>
  <c r="V42" i="23"/>
  <c r="U42" i="23"/>
  <c r="T42" i="23"/>
  <c r="S42" i="23"/>
  <c r="R42" i="23"/>
  <c r="Q42" i="23"/>
  <c r="P42" i="23"/>
  <c r="O42" i="23"/>
  <c r="N42" i="23"/>
  <c r="M42" i="23"/>
  <c r="L42" i="23"/>
  <c r="AY41" i="23"/>
  <c r="AX41" i="23"/>
  <c r="AW41" i="23"/>
  <c r="AV41" i="23"/>
  <c r="AU41" i="23"/>
  <c r="AT41" i="23"/>
  <c r="AS41" i="23"/>
  <c r="AR41" i="23"/>
  <c r="AQ41" i="23"/>
  <c r="AP41" i="23"/>
  <c r="AO41" i="23"/>
  <c r="AN41" i="23"/>
  <c r="AM41" i="23"/>
  <c r="AL41" i="23"/>
  <c r="AK41" i="23"/>
  <c r="AJ41" i="23"/>
  <c r="AI41" i="23"/>
  <c r="AH41" i="23"/>
  <c r="AC41" i="23"/>
  <c r="AB41" i="23"/>
  <c r="AA41" i="23"/>
  <c r="Z41" i="23"/>
  <c r="Y41" i="23"/>
  <c r="X41" i="23"/>
  <c r="W41" i="23"/>
  <c r="V41" i="23"/>
  <c r="U41" i="23"/>
  <c r="T41" i="23"/>
  <c r="S41" i="23"/>
  <c r="R41" i="23"/>
  <c r="Q41" i="23"/>
  <c r="P41" i="23"/>
  <c r="O41" i="23"/>
  <c r="N41" i="23"/>
  <c r="M41" i="23"/>
  <c r="L41" i="23"/>
  <c r="AY40" i="23"/>
  <c r="AX40" i="23"/>
  <c r="AW40" i="23"/>
  <c r="AV40" i="23"/>
  <c r="AU40" i="23"/>
  <c r="AT40" i="23"/>
  <c r="AS40" i="23"/>
  <c r="AR40" i="23"/>
  <c r="AQ40" i="23"/>
  <c r="AP40" i="23"/>
  <c r="AO40" i="23"/>
  <c r="AN40" i="23"/>
  <c r="AM40" i="23"/>
  <c r="AL40" i="23"/>
  <c r="AK40" i="23"/>
  <c r="AJ40" i="23"/>
  <c r="AI40" i="23"/>
  <c r="AH40" i="23"/>
  <c r="AC40" i="23"/>
  <c r="AB40" i="23"/>
  <c r="AA40" i="23"/>
  <c r="Z40" i="23"/>
  <c r="Y40" i="23"/>
  <c r="X40" i="23"/>
  <c r="W40" i="23"/>
  <c r="V40" i="23"/>
  <c r="U40" i="23"/>
  <c r="T40" i="23"/>
  <c r="S40" i="23"/>
  <c r="R40" i="23"/>
  <c r="Q40" i="23"/>
  <c r="P40" i="23"/>
  <c r="O40" i="23"/>
  <c r="N40" i="23"/>
  <c r="M40" i="23"/>
  <c r="L40" i="23"/>
  <c r="AY39" i="23"/>
  <c r="AX39" i="23"/>
  <c r="AW39" i="23"/>
  <c r="AV39" i="23"/>
  <c r="AU39" i="23"/>
  <c r="AT39" i="23"/>
  <c r="AS39" i="23"/>
  <c r="AR39" i="23"/>
  <c r="AQ39" i="23"/>
  <c r="AP39" i="23"/>
  <c r="AO39" i="23"/>
  <c r="AN39" i="23"/>
  <c r="AM39" i="23"/>
  <c r="AL39" i="23"/>
  <c r="AK39" i="23"/>
  <c r="AJ39" i="23"/>
  <c r="AI39" i="23"/>
  <c r="AH39" i="23"/>
  <c r="AC39" i="23"/>
  <c r="AB39" i="23"/>
  <c r="AA39" i="23"/>
  <c r="Z39" i="23"/>
  <c r="Y39" i="23"/>
  <c r="X39" i="23"/>
  <c r="W39" i="23"/>
  <c r="V39" i="23"/>
  <c r="U39" i="23"/>
  <c r="T39" i="23"/>
  <c r="S39" i="23"/>
  <c r="R39" i="23"/>
  <c r="Q39" i="23"/>
  <c r="P39" i="23"/>
  <c r="O39" i="23"/>
  <c r="N39" i="23"/>
  <c r="M39" i="23"/>
  <c r="L39" i="23"/>
  <c r="AY38" i="23"/>
  <c r="AX38" i="23"/>
  <c r="AW38" i="23"/>
  <c r="AV38" i="23"/>
  <c r="AU38" i="23"/>
  <c r="AT38" i="23"/>
  <c r="AS38" i="23"/>
  <c r="AR38" i="23"/>
  <c r="AQ38" i="23"/>
  <c r="AP38" i="23"/>
  <c r="AO38" i="23"/>
  <c r="AN38" i="23"/>
  <c r="AM38" i="23"/>
  <c r="AL38" i="23"/>
  <c r="AK38" i="23"/>
  <c r="AJ38" i="23"/>
  <c r="AI38" i="23"/>
  <c r="AH38" i="23"/>
  <c r="AC38" i="23"/>
  <c r="AB38" i="23"/>
  <c r="AA38" i="23"/>
  <c r="Z38" i="23"/>
  <c r="Y38" i="23"/>
  <c r="X38" i="23"/>
  <c r="W38" i="23"/>
  <c r="V38" i="23"/>
  <c r="U38" i="23"/>
  <c r="T38" i="23"/>
  <c r="S38" i="23"/>
  <c r="R38" i="23"/>
  <c r="Q38" i="23"/>
  <c r="P38" i="23"/>
  <c r="O38" i="23"/>
  <c r="N38" i="23"/>
  <c r="M38" i="23"/>
  <c r="L38" i="23"/>
  <c r="AY37" i="23"/>
  <c r="AX37" i="23"/>
  <c r="AW37" i="23"/>
  <c r="AV37" i="23"/>
  <c r="AU37" i="23"/>
  <c r="AT37" i="23"/>
  <c r="AS37" i="23"/>
  <c r="AR37" i="23"/>
  <c r="AQ37" i="23"/>
  <c r="AP37" i="23"/>
  <c r="AO37" i="23"/>
  <c r="AN37" i="23"/>
  <c r="AM37" i="23"/>
  <c r="AL37" i="23"/>
  <c r="AK37" i="23"/>
  <c r="AJ37" i="23"/>
  <c r="AI37" i="23"/>
  <c r="AH37" i="23"/>
  <c r="AC37" i="23"/>
  <c r="AB37" i="23"/>
  <c r="AA37" i="23"/>
  <c r="Z37" i="23"/>
  <c r="Y37" i="23"/>
  <c r="X37" i="23"/>
  <c r="W37" i="23"/>
  <c r="V37" i="23"/>
  <c r="U37" i="23"/>
  <c r="T37" i="23"/>
  <c r="S37" i="23"/>
  <c r="R37" i="23"/>
  <c r="Q37" i="23"/>
  <c r="P37" i="23"/>
  <c r="O37" i="23"/>
  <c r="N37" i="23"/>
  <c r="M37" i="23"/>
  <c r="L37" i="23"/>
  <c r="AY36" i="23"/>
  <c r="AX36" i="23"/>
  <c r="AW36" i="23"/>
  <c r="AV36" i="23"/>
  <c r="AU36" i="23"/>
  <c r="AT36" i="23"/>
  <c r="AS36" i="23"/>
  <c r="AR36" i="23"/>
  <c r="AQ36" i="23"/>
  <c r="AP36" i="23"/>
  <c r="AO36" i="23"/>
  <c r="AN36" i="23"/>
  <c r="AM36" i="23"/>
  <c r="AL36" i="23"/>
  <c r="AK36" i="23"/>
  <c r="AJ36" i="23"/>
  <c r="AI36" i="23"/>
  <c r="AH36" i="23"/>
  <c r="AC36" i="23"/>
  <c r="AB36" i="23"/>
  <c r="AA36" i="23"/>
  <c r="Z36" i="23"/>
  <c r="Y36" i="23"/>
  <c r="X36" i="23"/>
  <c r="W36" i="23"/>
  <c r="V36" i="23"/>
  <c r="U36" i="23"/>
  <c r="T36" i="23"/>
  <c r="S36" i="23"/>
  <c r="R36" i="23"/>
  <c r="Q36" i="23"/>
  <c r="P36" i="23"/>
  <c r="O36" i="23"/>
  <c r="N36" i="23"/>
  <c r="M36" i="23"/>
  <c r="L36" i="23"/>
  <c r="AY35" i="23"/>
  <c r="AX35" i="23"/>
  <c r="AW35" i="23"/>
  <c r="AV35" i="23"/>
  <c r="AU35" i="23"/>
  <c r="AT35" i="23"/>
  <c r="AS35" i="23"/>
  <c r="AR35" i="23"/>
  <c r="AQ35" i="23"/>
  <c r="AP35" i="23"/>
  <c r="AO35" i="23"/>
  <c r="AN35" i="23"/>
  <c r="AM35" i="23"/>
  <c r="AL35" i="23"/>
  <c r="AK35" i="23"/>
  <c r="AJ35" i="23"/>
  <c r="AI35" i="23"/>
  <c r="AH35" i="23"/>
  <c r="AC35" i="23"/>
  <c r="AB35" i="23"/>
  <c r="AA35" i="23"/>
  <c r="Z35" i="23"/>
  <c r="Y35" i="23"/>
  <c r="X35" i="23"/>
  <c r="W35" i="23"/>
  <c r="V35" i="23"/>
  <c r="U35" i="23"/>
  <c r="T35" i="23"/>
  <c r="S35" i="23"/>
  <c r="R35" i="23"/>
  <c r="Q35" i="23"/>
  <c r="P35" i="23"/>
  <c r="O35" i="23"/>
  <c r="N35" i="23"/>
  <c r="M35" i="23"/>
  <c r="L35" i="23"/>
  <c r="AY34" i="23"/>
  <c r="AX34" i="23"/>
  <c r="AW34" i="23"/>
  <c r="AV34" i="23"/>
  <c r="AU34" i="23"/>
  <c r="AT34" i="23"/>
  <c r="AS34" i="23"/>
  <c r="AR34" i="23"/>
  <c r="AQ34" i="23"/>
  <c r="AP34" i="23"/>
  <c r="AO34" i="23"/>
  <c r="AN34" i="23"/>
  <c r="AM34" i="23"/>
  <c r="AL34" i="23"/>
  <c r="AK34" i="23"/>
  <c r="AJ34" i="23"/>
  <c r="AI34" i="23"/>
  <c r="AH34" i="23"/>
  <c r="AC34" i="23"/>
  <c r="AB34" i="23"/>
  <c r="AA34" i="23"/>
  <c r="Z34" i="23"/>
  <c r="Y34" i="23"/>
  <c r="X34" i="23"/>
  <c r="W34" i="23"/>
  <c r="V34" i="23"/>
  <c r="U34" i="23"/>
  <c r="T34" i="23"/>
  <c r="S34" i="23"/>
  <c r="R34" i="23"/>
  <c r="Q34" i="23"/>
  <c r="P34" i="23"/>
  <c r="O34" i="23"/>
  <c r="N34" i="23"/>
  <c r="M34" i="23"/>
  <c r="L34" i="23"/>
  <c r="AY33" i="23"/>
  <c r="AX33" i="23"/>
  <c r="AW33" i="23"/>
  <c r="AV33" i="23"/>
  <c r="AU33" i="23"/>
  <c r="AT33" i="23"/>
  <c r="AS33" i="23"/>
  <c r="AR33" i="23"/>
  <c r="AQ33" i="23"/>
  <c r="AP33" i="23"/>
  <c r="AO33" i="23"/>
  <c r="AN33" i="23"/>
  <c r="AM33" i="23"/>
  <c r="AL33" i="23"/>
  <c r="AK33" i="23"/>
  <c r="AJ33" i="23"/>
  <c r="AI33" i="23"/>
  <c r="AH33" i="23"/>
  <c r="AC33" i="23"/>
  <c r="AB33" i="23"/>
  <c r="AA33" i="23"/>
  <c r="Z33" i="23"/>
  <c r="Y33" i="23"/>
  <c r="X33" i="23"/>
  <c r="W33" i="23"/>
  <c r="V33" i="23"/>
  <c r="U33" i="23"/>
  <c r="T33" i="23"/>
  <c r="S33" i="23"/>
  <c r="R33" i="23"/>
  <c r="Q33" i="23"/>
  <c r="P33" i="23"/>
  <c r="O33" i="23"/>
  <c r="N33" i="23"/>
  <c r="M33" i="23"/>
  <c r="L33" i="23"/>
  <c r="AY32" i="23"/>
  <c r="AX32" i="23"/>
  <c r="AW32" i="23"/>
  <c r="AV32" i="23"/>
  <c r="AU32" i="23"/>
  <c r="AT32" i="23"/>
  <c r="AS32" i="23"/>
  <c r="AR32" i="23"/>
  <c r="AQ32" i="23"/>
  <c r="AP32" i="23"/>
  <c r="AO32" i="23"/>
  <c r="AN32" i="23"/>
  <c r="AM32" i="23"/>
  <c r="AL32" i="23"/>
  <c r="AK32" i="23"/>
  <c r="AJ32" i="23"/>
  <c r="AI32" i="23"/>
  <c r="AH32" i="23"/>
  <c r="AC32" i="23"/>
  <c r="AB32" i="23"/>
  <c r="AA32" i="23"/>
  <c r="Z32" i="23"/>
  <c r="Y32" i="23"/>
  <c r="X32" i="23"/>
  <c r="W32" i="23"/>
  <c r="V32" i="23"/>
  <c r="U32" i="23"/>
  <c r="T32" i="23"/>
  <c r="S32" i="23"/>
  <c r="R32" i="23"/>
  <c r="Q32" i="23"/>
  <c r="P32" i="23"/>
  <c r="O32" i="23"/>
  <c r="N32" i="23"/>
  <c r="M32" i="23"/>
  <c r="L32" i="23"/>
  <c r="AY31" i="23"/>
  <c r="AX31" i="23"/>
  <c r="AW31" i="23"/>
  <c r="AV31" i="23"/>
  <c r="AU31" i="23"/>
  <c r="AT31" i="23"/>
  <c r="AS31" i="23"/>
  <c r="AR31" i="23"/>
  <c r="AQ31" i="23"/>
  <c r="AP31" i="23"/>
  <c r="AO31" i="23"/>
  <c r="AN31" i="23"/>
  <c r="AM31" i="23"/>
  <c r="AL31" i="23"/>
  <c r="AK31" i="23"/>
  <c r="AJ31" i="23"/>
  <c r="AI31" i="23"/>
  <c r="AH31" i="23"/>
  <c r="AC31" i="23"/>
  <c r="AB31" i="23"/>
  <c r="AA31" i="23"/>
  <c r="Z31" i="23"/>
  <c r="Y31" i="23"/>
  <c r="X31" i="23"/>
  <c r="W31" i="23"/>
  <c r="V31" i="23"/>
  <c r="U31" i="23"/>
  <c r="T31" i="23"/>
  <c r="S31" i="23"/>
  <c r="R31" i="23"/>
  <c r="Q31" i="23"/>
  <c r="P31" i="23"/>
  <c r="O31" i="23"/>
  <c r="N31" i="23"/>
  <c r="M31" i="23"/>
  <c r="L31" i="23"/>
  <c r="AY30" i="23"/>
  <c r="AX30" i="23"/>
  <c r="AW30" i="23"/>
  <c r="AV30" i="23"/>
  <c r="AU30" i="23"/>
  <c r="AT30" i="23"/>
  <c r="AS30" i="23"/>
  <c r="AR30" i="23"/>
  <c r="AQ30" i="23"/>
  <c r="AP30" i="23"/>
  <c r="AO30" i="23"/>
  <c r="AN30" i="23"/>
  <c r="AM30" i="23"/>
  <c r="AL30" i="23"/>
  <c r="AK30" i="23"/>
  <c r="AJ30" i="23"/>
  <c r="AI30" i="23"/>
  <c r="AH30" i="23"/>
  <c r="AC30" i="23"/>
  <c r="AB30" i="23"/>
  <c r="AA30" i="23"/>
  <c r="Z30" i="23"/>
  <c r="Y30" i="23"/>
  <c r="X30" i="23"/>
  <c r="W30" i="23"/>
  <c r="V30" i="23"/>
  <c r="U30" i="23"/>
  <c r="T30" i="23"/>
  <c r="S30" i="23"/>
  <c r="R30" i="23"/>
  <c r="Q30" i="23"/>
  <c r="P30" i="23"/>
  <c r="O30" i="23"/>
  <c r="N30" i="23"/>
  <c r="M30" i="23"/>
  <c r="L30" i="23"/>
  <c r="AY29" i="23"/>
  <c r="AX29" i="23"/>
  <c r="AW29" i="23"/>
  <c r="AV29" i="23"/>
  <c r="AU29" i="23"/>
  <c r="AT29" i="23"/>
  <c r="AS29" i="23"/>
  <c r="AR29" i="23"/>
  <c r="AQ29" i="23"/>
  <c r="AP29" i="23"/>
  <c r="AO29" i="23"/>
  <c r="AN29" i="23"/>
  <c r="AM29" i="23"/>
  <c r="AL29" i="23"/>
  <c r="AK29" i="23"/>
  <c r="AJ29" i="23"/>
  <c r="AI29" i="23"/>
  <c r="AH29" i="23"/>
  <c r="AC29" i="23"/>
  <c r="AB29" i="23"/>
  <c r="AA29" i="23"/>
  <c r="Z29" i="23"/>
  <c r="Y29" i="23"/>
  <c r="X29" i="23"/>
  <c r="W29" i="23"/>
  <c r="V29" i="23"/>
  <c r="U29" i="23"/>
  <c r="T29" i="23"/>
  <c r="S29" i="23"/>
  <c r="R29" i="23"/>
  <c r="Q29" i="23"/>
  <c r="P29" i="23"/>
  <c r="O29" i="23"/>
  <c r="N29" i="23"/>
  <c r="M29" i="23"/>
  <c r="L29" i="23"/>
  <c r="AY28" i="23"/>
  <c r="AX28" i="23"/>
  <c r="AW28" i="23"/>
  <c r="AV28" i="23"/>
  <c r="AU28" i="23"/>
  <c r="AT28" i="23"/>
  <c r="AS28" i="23"/>
  <c r="AR28" i="23"/>
  <c r="AQ28" i="23"/>
  <c r="AP28" i="23"/>
  <c r="AO28" i="23"/>
  <c r="AN28" i="23"/>
  <c r="AM28" i="23"/>
  <c r="AL28" i="23"/>
  <c r="AK28" i="23"/>
  <c r="AJ28" i="23"/>
  <c r="AI28" i="23"/>
  <c r="AH28" i="23"/>
  <c r="AC28" i="23"/>
  <c r="AB28" i="23"/>
  <c r="AA28" i="23"/>
  <c r="Z28" i="23"/>
  <c r="Y28" i="23"/>
  <c r="X28" i="23"/>
  <c r="W28" i="23"/>
  <c r="V28" i="23"/>
  <c r="U28" i="23"/>
  <c r="T28" i="23"/>
  <c r="S28" i="23"/>
  <c r="R28" i="23"/>
  <c r="Q28" i="23"/>
  <c r="P28" i="23"/>
  <c r="O28" i="23"/>
  <c r="N28" i="23"/>
  <c r="M28" i="23"/>
  <c r="L28" i="23"/>
  <c r="AY19" i="23"/>
  <c r="AX19" i="23"/>
  <c r="AW19" i="23"/>
  <c r="AV19" i="23"/>
  <c r="AU19" i="23"/>
  <c r="AT19" i="23"/>
  <c r="AS19" i="23"/>
  <c r="AR19" i="23"/>
  <c r="AQ19" i="23"/>
  <c r="AP19" i="23"/>
  <c r="AO19" i="23"/>
  <c r="AN19" i="23"/>
  <c r="AM19" i="23"/>
  <c r="AL19" i="23"/>
  <c r="AK19" i="23"/>
  <c r="AJ19" i="23"/>
  <c r="AI19" i="23"/>
  <c r="AH19" i="23"/>
  <c r="AC19" i="23"/>
  <c r="AB19" i="23"/>
  <c r="AA19" i="23"/>
  <c r="Z19" i="23"/>
  <c r="Y19" i="23"/>
  <c r="X19" i="23"/>
  <c r="W19" i="23"/>
  <c r="V19" i="23"/>
  <c r="U19" i="23"/>
  <c r="T19" i="23"/>
  <c r="S19" i="23"/>
  <c r="R19" i="23"/>
  <c r="Q19" i="23"/>
  <c r="P19" i="23"/>
  <c r="O19" i="23"/>
  <c r="N19" i="23"/>
  <c r="M19" i="23"/>
  <c r="L19" i="23"/>
  <c r="AY18" i="23"/>
  <c r="AX18" i="23"/>
  <c r="AW18" i="23"/>
  <c r="AV18" i="23"/>
  <c r="AU18" i="23"/>
  <c r="AT18" i="23"/>
  <c r="AS18" i="23"/>
  <c r="AR18" i="23"/>
  <c r="AQ18" i="23"/>
  <c r="AP18" i="23"/>
  <c r="AO18" i="23"/>
  <c r="AN18" i="23"/>
  <c r="AM18" i="23"/>
  <c r="AL18" i="23"/>
  <c r="AK18" i="23"/>
  <c r="AJ18" i="23"/>
  <c r="AI18" i="23"/>
  <c r="AH18" i="23"/>
  <c r="AC18" i="23"/>
  <c r="AB18" i="23"/>
  <c r="AA18" i="23"/>
  <c r="Z18" i="23"/>
  <c r="Y18" i="23"/>
  <c r="X18" i="23"/>
  <c r="W18" i="23"/>
  <c r="V18" i="23"/>
  <c r="U18" i="23"/>
  <c r="T18" i="23"/>
  <c r="S18" i="23"/>
  <c r="R18" i="23"/>
  <c r="Q18" i="23"/>
  <c r="P18" i="23"/>
  <c r="O18" i="23"/>
  <c r="N18" i="23"/>
  <c r="M18" i="23"/>
  <c r="L18" i="23"/>
  <c r="AY17" i="23"/>
  <c r="AX17" i="23"/>
  <c r="AW17" i="23"/>
  <c r="AV17" i="23"/>
  <c r="AU17" i="23"/>
  <c r="AT17" i="23"/>
  <c r="AS17" i="23"/>
  <c r="AR17" i="23"/>
  <c r="AQ17" i="23"/>
  <c r="AP17" i="23"/>
  <c r="AO17" i="23"/>
  <c r="AN17" i="23"/>
  <c r="AM17" i="23"/>
  <c r="AL17" i="23"/>
  <c r="AK17" i="23"/>
  <c r="AJ17" i="23"/>
  <c r="AI17" i="23"/>
  <c r="AH17" i="23"/>
  <c r="AC17" i="23"/>
  <c r="AB17" i="23"/>
  <c r="AA17" i="23"/>
  <c r="Z17" i="23"/>
  <c r="Y17" i="23"/>
  <c r="X17" i="23"/>
  <c r="W17" i="23"/>
  <c r="V17" i="23"/>
  <c r="U17" i="23"/>
  <c r="T17" i="23"/>
  <c r="S17" i="23"/>
  <c r="R17" i="23"/>
  <c r="Q17" i="23"/>
  <c r="P17" i="23"/>
  <c r="O17" i="23"/>
  <c r="N17" i="23"/>
  <c r="M17" i="23"/>
  <c r="L17" i="23"/>
  <c r="AY16" i="23"/>
  <c r="AX16" i="23"/>
  <c r="AW16" i="23"/>
  <c r="AV16" i="23"/>
  <c r="AU16" i="23"/>
  <c r="AT16" i="23"/>
  <c r="AS16" i="23"/>
  <c r="AR16" i="23"/>
  <c r="AQ16" i="23"/>
  <c r="AP16" i="23"/>
  <c r="AO16" i="23"/>
  <c r="AN16" i="23"/>
  <c r="AM16" i="23"/>
  <c r="AL16" i="23"/>
  <c r="AK16" i="23"/>
  <c r="AJ16" i="23"/>
  <c r="AI16" i="23"/>
  <c r="AH16" i="23"/>
  <c r="AC16" i="23"/>
  <c r="AB16" i="23"/>
  <c r="AA16" i="23"/>
  <c r="Z16" i="23"/>
  <c r="Y16" i="23"/>
  <c r="X16" i="23"/>
  <c r="W16" i="23"/>
  <c r="V16" i="23"/>
  <c r="U16" i="23"/>
  <c r="T16" i="23"/>
  <c r="S16" i="23"/>
  <c r="R16" i="23"/>
  <c r="Q16" i="23"/>
  <c r="P16" i="23"/>
  <c r="O16" i="23"/>
  <c r="N16" i="23"/>
  <c r="M16" i="23"/>
  <c r="L16" i="23"/>
  <c r="AY15" i="23"/>
  <c r="AX15" i="23"/>
  <c r="AW15" i="23"/>
  <c r="AV15" i="23"/>
  <c r="AU15" i="23"/>
  <c r="AT15" i="23"/>
  <c r="AS15" i="23"/>
  <c r="AR15" i="23"/>
  <c r="AQ15" i="23"/>
  <c r="AP15" i="23"/>
  <c r="AO15" i="23"/>
  <c r="AN15" i="23"/>
  <c r="AM15" i="23"/>
  <c r="AL15" i="23"/>
  <c r="AK15" i="23"/>
  <c r="AJ15" i="23"/>
  <c r="AI15" i="23"/>
  <c r="AH15" i="23"/>
  <c r="AC15" i="23"/>
  <c r="AB15" i="23"/>
  <c r="AA15" i="23"/>
  <c r="Z15" i="23"/>
  <c r="Y15" i="23"/>
  <c r="X15" i="23"/>
  <c r="W15" i="23"/>
  <c r="V15" i="23"/>
  <c r="U15" i="23"/>
  <c r="T15" i="23"/>
  <c r="S15" i="23"/>
  <c r="R15" i="23"/>
  <c r="Q15" i="23"/>
  <c r="P15" i="23"/>
  <c r="O15" i="23"/>
  <c r="N15" i="23"/>
  <c r="M15" i="23"/>
  <c r="L15" i="23"/>
  <c r="AY14" i="23"/>
  <c r="AX14" i="23"/>
  <c r="AW14" i="23"/>
  <c r="AV14" i="23"/>
  <c r="AU14" i="23"/>
  <c r="AT14" i="23"/>
  <c r="AS14" i="23"/>
  <c r="AR14" i="23"/>
  <c r="AQ14" i="23"/>
  <c r="AP14" i="23"/>
  <c r="AO14" i="23"/>
  <c r="AN14" i="23"/>
  <c r="AM14" i="23"/>
  <c r="AL14" i="23"/>
  <c r="AK14" i="23"/>
  <c r="AJ14" i="23"/>
  <c r="AI14" i="23"/>
  <c r="AH14" i="23"/>
  <c r="AC14" i="23"/>
  <c r="AB14" i="23"/>
  <c r="AA14" i="23"/>
  <c r="Z14" i="23"/>
  <c r="Y14" i="23"/>
  <c r="X14" i="23"/>
  <c r="W14" i="23"/>
  <c r="V14" i="23"/>
  <c r="U14" i="23"/>
  <c r="T14" i="23"/>
  <c r="S14" i="23"/>
  <c r="R14" i="23"/>
  <c r="Q14" i="23"/>
  <c r="P14" i="23"/>
  <c r="O14" i="23"/>
  <c r="N14" i="23"/>
  <c r="M14" i="23"/>
  <c r="L14" i="23"/>
  <c r="AY13" i="23"/>
  <c r="AX13" i="23"/>
  <c r="AW13" i="23"/>
  <c r="AV13" i="23"/>
  <c r="AU13" i="23"/>
  <c r="AT13" i="23"/>
  <c r="AS13" i="23"/>
  <c r="AR13" i="23"/>
  <c r="AQ13" i="23"/>
  <c r="AP13" i="23"/>
  <c r="AO13" i="23"/>
  <c r="AN13" i="23"/>
  <c r="AM13" i="23"/>
  <c r="AL13" i="23"/>
  <c r="AK13" i="23"/>
  <c r="AJ13" i="23"/>
  <c r="AI13" i="23"/>
  <c r="AH13" i="23"/>
  <c r="AC13" i="23"/>
  <c r="AB13" i="23"/>
  <c r="AA13" i="23"/>
  <c r="Z13" i="23"/>
  <c r="Y13" i="23"/>
  <c r="X13" i="23"/>
  <c r="W13" i="23"/>
  <c r="V13" i="23"/>
  <c r="U13" i="23"/>
  <c r="T13" i="23"/>
  <c r="S13" i="23"/>
  <c r="R13" i="23"/>
  <c r="Q13" i="23"/>
  <c r="P13" i="23"/>
  <c r="O13" i="23"/>
  <c r="N13" i="23"/>
  <c r="M13" i="23"/>
  <c r="L13" i="23"/>
  <c r="AY12" i="23"/>
  <c r="AX12" i="23"/>
  <c r="AW12" i="23"/>
  <c r="AV12" i="23"/>
  <c r="AU12" i="23"/>
  <c r="AT12" i="23"/>
  <c r="AS12" i="23"/>
  <c r="AR12" i="23"/>
  <c r="AQ12" i="23"/>
  <c r="AP12" i="23"/>
  <c r="AO12" i="23"/>
  <c r="AN12" i="23"/>
  <c r="AM12" i="23"/>
  <c r="AL12" i="23"/>
  <c r="AK12" i="23"/>
  <c r="AJ12" i="23"/>
  <c r="AI12" i="23"/>
  <c r="AH12" i="23"/>
  <c r="AC12" i="23"/>
  <c r="AB12" i="23"/>
  <c r="AA12" i="23"/>
  <c r="Z12" i="23"/>
  <c r="Y12" i="23"/>
  <c r="X12" i="23"/>
  <c r="W12" i="23"/>
  <c r="V12" i="23"/>
  <c r="U12" i="23"/>
  <c r="T12" i="23"/>
  <c r="S12" i="23"/>
  <c r="R12" i="23"/>
  <c r="Q12" i="23"/>
  <c r="P12" i="23"/>
  <c r="O12" i="23"/>
  <c r="N12" i="23"/>
  <c r="M12" i="23"/>
  <c r="L12" i="23"/>
  <c r="AY11" i="23"/>
  <c r="AX11" i="23"/>
  <c r="AW11" i="23"/>
  <c r="AV11" i="23"/>
  <c r="AU11" i="23"/>
  <c r="AT11" i="23"/>
  <c r="AS11" i="23"/>
  <c r="AR11" i="23"/>
  <c r="AQ11" i="23"/>
  <c r="AP11" i="23"/>
  <c r="AO11" i="23"/>
  <c r="AN11" i="23"/>
  <c r="AM11" i="23"/>
  <c r="AL11" i="23"/>
  <c r="AK11" i="23"/>
  <c r="AJ11" i="23"/>
  <c r="AI11" i="23"/>
  <c r="AH11" i="23"/>
  <c r="AC11" i="23"/>
  <c r="AB11" i="23"/>
  <c r="AA11" i="23"/>
  <c r="Z11" i="23"/>
  <c r="Y11" i="23"/>
  <c r="X11" i="23"/>
  <c r="W11" i="23"/>
  <c r="V11" i="23"/>
  <c r="U11" i="23"/>
  <c r="T11" i="23"/>
  <c r="S11" i="23"/>
  <c r="R11" i="23"/>
  <c r="Q11" i="23"/>
  <c r="P11" i="23"/>
  <c r="O11" i="23"/>
  <c r="N11" i="23"/>
  <c r="M11" i="23"/>
  <c r="L11" i="23"/>
  <c r="AY10" i="23"/>
  <c r="AX10" i="23"/>
  <c r="AW10" i="23"/>
  <c r="AV10" i="23"/>
  <c r="AU10" i="23"/>
  <c r="AT10" i="23"/>
  <c r="AS10" i="23"/>
  <c r="AR10" i="23"/>
  <c r="AQ10" i="23"/>
  <c r="AP10" i="23"/>
  <c r="AO10" i="23"/>
  <c r="AN10" i="23"/>
  <c r="AM10" i="23"/>
  <c r="AL10" i="23"/>
  <c r="AK10" i="23"/>
  <c r="AJ10" i="23"/>
  <c r="AI10" i="23"/>
  <c r="AH10" i="23"/>
  <c r="AC10" i="23"/>
  <c r="AB10" i="23"/>
  <c r="AA10" i="23"/>
  <c r="Z10" i="23"/>
  <c r="Y10" i="23"/>
  <c r="X10" i="23"/>
  <c r="W10" i="23"/>
  <c r="V10" i="23"/>
  <c r="U10" i="23"/>
  <c r="T10" i="23"/>
  <c r="S10" i="23"/>
  <c r="R10" i="23"/>
  <c r="Q10" i="23"/>
  <c r="P10" i="23"/>
  <c r="O10" i="23"/>
  <c r="N10" i="23"/>
  <c r="M10" i="23"/>
  <c r="L10" i="23"/>
  <c r="AY9" i="23"/>
  <c r="AX9" i="23"/>
  <c r="AW9" i="23"/>
  <c r="AV9" i="23"/>
  <c r="AU9" i="23"/>
  <c r="AT9" i="23"/>
  <c r="AS9" i="23"/>
  <c r="AR9" i="23"/>
  <c r="AQ9" i="23"/>
  <c r="AP9" i="23"/>
  <c r="AO9" i="23"/>
  <c r="AN9" i="23"/>
  <c r="AM9" i="23"/>
  <c r="AL9" i="23"/>
  <c r="AK9" i="23"/>
  <c r="AJ9" i="23"/>
  <c r="AI9" i="23"/>
  <c r="AH9" i="23"/>
  <c r="AC9" i="23"/>
  <c r="AB9" i="23"/>
  <c r="AA9" i="23"/>
  <c r="Z9" i="23"/>
  <c r="Y9" i="23"/>
  <c r="X9" i="23"/>
  <c r="W9" i="23"/>
  <c r="V9" i="23"/>
  <c r="U9" i="23"/>
  <c r="T9" i="23"/>
  <c r="S9" i="23"/>
  <c r="R9" i="23"/>
  <c r="Q9" i="23"/>
  <c r="P9" i="23"/>
  <c r="O9" i="23"/>
  <c r="N9" i="23"/>
  <c r="M9" i="23"/>
  <c r="L9" i="23"/>
  <c r="AY8" i="23"/>
  <c r="AX8" i="23"/>
  <c r="AW8" i="23"/>
  <c r="AV8" i="23"/>
  <c r="AU8" i="23"/>
  <c r="AT8" i="23"/>
  <c r="AS8" i="23"/>
  <c r="AR8" i="23"/>
  <c r="AQ8" i="23"/>
  <c r="AP8" i="23"/>
  <c r="AO8" i="23"/>
  <c r="AN8" i="23"/>
  <c r="AM8" i="23"/>
  <c r="AL8" i="23"/>
  <c r="AK8" i="23"/>
  <c r="AJ8" i="23"/>
  <c r="AI8" i="23"/>
  <c r="AH8" i="23"/>
  <c r="AC8" i="23"/>
  <c r="AB8" i="23"/>
  <c r="AA8" i="23"/>
  <c r="Z8" i="23"/>
  <c r="Y8" i="23"/>
  <c r="X8" i="23"/>
  <c r="W8" i="23"/>
  <c r="V8" i="23"/>
  <c r="U8" i="23"/>
  <c r="T8" i="23"/>
  <c r="S8" i="23"/>
  <c r="R8" i="23"/>
  <c r="Q8" i="23"/>
  <c r="P8" i="23"/>
  <c r="O8" i="23"/>
  <c r="N8" i="23"/>
  <c r="M8" i="23"/>
  <c r="L8" i="23"/>
  <c r="AY7" i="23"/>
  <c r="AX7" i="23"/>
  <c r="AW7" i="23"/>
  <c r="AV7" i="23"/>
  <c r="AU7" i="23"/>
  <c r="AT7" i="23"/>
  <c r="AS7" i="23"/>
  <c r="AR7" i="23"/>
  <c r="AQ7" i="23"/>
  <c r="AP7" i="23"/>
  <c r="AO7" i="23"/>
  <c r="AN7" i="23"/>
  <c r="AM7" i="23"/>
  <c r="AL7" i="23"/>
  <c r="AK7" i="23"/>
  <c r="AJ7" i="23"/>
  <c r="AI7" i="23"/>
  <c r="AH7" i="23"/>
  <c r="AC7" i="23"/>
  <c r="AB7" i="23"/>
  <c r="AA7" i="23"/>
  <c r="Z7" i="23"/>
  <c r="Y7" i="23"/>
  <c r="X7" i="23"/>
  <c r="W7" i="23"/>
  <c r="V7" i="23"/>
  <c r="U7" i="23"/>
  <c r="T7" i="23"/>
  <c r="S7" i="23"/>
  <c r="R7" i="23"/>
  <c r="Q7" i="23"/>
  <c r="P7" i="23"/>
  <c r="O7" i="23"/>
  <c r="N7" i="23"/>
  <c r="M7" i="23"/>
  <c r="L7" i="23"/>
  <c r="AY6" i="23"/>
  <c r="AX6" i="23"/>
  <c r="AW6" i="23"/>
  <c r="AV6" i="23"/>
  <c r="AU6" i="23"/>
  <c r="AT6" i="23"/>
  <c r="AS6" i="23"/>
  <c r="AR6" i="23"/>
  <c r="AQ6" i="23"/>
  <c r="AP6" i="23"/>
  <c r="AO6" i="23"/>
  <c r="AN6" i="23"/>
  <c r="AM6" i="23"/>
  <c r="AL6" i="23"/>
  <c r="AK6" i="23"/>
  <c r="AJ6" i="23"/>
  <c r="AI6" i="23"/>
  <c r="AH6" i="23"/>
  <c r="AC6" i="23"/>
  <c r="AB6" i="23"/>
  <c r="AA6" i="23"/>
  <c r="Z6" i="23"/>
  <c r="Y6" i="23"/>
  <c r="X6" i="23"/>
  <c r="W6" i="23"/>
  <c r="V6" i="23"/>
  <c r="U6" i="23"/>
  <c r="T6" i="23"/>
  <c r="S6" i="23"/>
  <c r="R6" i="23"/>
  <c r="Q6" i="23"/>
  <c r="P6" i="23"/>
  <c r="O6" i="23"/>
  <c r="N6" i="23"/>
  <c r="M6" i="23"/>
  <c r="L6" i="23"/>
  <c r="AY5" i="23"/>
  <c r="AX5" i="23"/>
  <c r="AW5" i="23"/>
  <c r="AV5" i="23"/>
  <c r="AU5" i="23"/>
  <c r="AT5" i="23"/>
  <c r="AS5" i="23"/>
  <c r="AR5" i="23"/>
  <c r="AQ5" i="23"/>
  <c r="AP5" i="23"/>
  <c r="AO5" i="23"/>
  <c r="AN5" i="23"/>
  <c r="AM5" i="23"/>
  <c r="AL5" i="23"/>
  <c r="AK5" i="23"/>
  <c r="AJ5" i="23"/>
  <c r="AI5" i="23"/>
  <c r="AH5" i="23"/>
  <c r="AC5" i="23"/>
  <c r="AB5" i="23"/>
  <c r="AA5" i="23"/>
  <c r="Z5" i="23"/>
  <c r="Y5" i="23"/>
  <c r="X5" i="23"/>
  <c r="W5" i="23"/>
  <c r="V5" i="23"/>
  <c r="U5" i="23"/>
  <c r="T5" i="23"/>
  <c r="S5" i="23"/>
  <c r="R5" i="23"/>
  <c r="Q5" i="23"/>
  <c r="P5" i="23"/>
  <c r="O5" i="23"/>
  <c r="N5" i="23"/>
  <c r="M5" i="23"/>
  <c r="L5" i="23"/>
  <c r="AY4" i="23"/>
  <c r="AX4" i="23"/>
  <c r="AW4" i="23"/>
  <c r="AV4" i="23"/>
  <c r="AU4" i="23"/>
  <c r="AT4" i="23"/>
  <c r="AS4" i="23"/>
  <c r="AR4" i="23"/>
  <c r="AQ4" i="23"/>
  <c r="AP4" i="23"/>
  <c r="AO4" i="23"/>
  <c r="AN4" i="23"/>
  <c r="AM4" i="23"/>
  <c r="AL4" i="23"/>
  <c r="AK4" i="23"/>
  <c r="AJ4" i="23"/>
  <c r="AI4" i="23"/>
  <c r="AH4" i="23"/>
  <c r="AC4" i="23"/>
  <c r="AB4" i="23"/>
  <c r="AA4" i="23"/>
  <c r="Z4" i="23"/>
  <c r="Y4" i="23"/>
  <c r="X4" i="23"/>
  <c r="W4" i="23"/>
  <c r="V4" i="23"/>
  <c r="U4" i="23"/>
  <c r="T4" i="23"/>
  <c r="S4" i="23"/>
  <c r="R4" i="23"/>
  <c r="Q4" i="23"/>
  <c r="P4" i="23"/>
  <c r="O4" i="23"/>
  <c r="N4" i="23"/>
  <c r="M4" i="23"/>
  <c r="L4" i="23"/>
  <c r="AY3" i="23"/>
  <c r="AX3" i="23"/>
  <c r="AW3" i="23"/>
  <c r="AV3" i="23"/>
  <c r="AU3" i="23"/>
  <c r="AT3" i="23"/>
  <c r="AS3" i="23"/>
  <c r="AR3" i="23"/>
  <c r="AQ3" i="23"/>
  <c r="AP3" i="23"/>
  <c r="AO3" i="23"/>
  <c r="AN3" i="23"/>
  <c r="AM3" i="23"/>
  <c r="AL3" i="23"/>
  <c r="AK3" i="23"/>
  <c r="AJ3" i="23"/>
  <c r="AI3" i="23"/>
  <c r="AH3" i="23"/>
  <c r="AC3" i="23"/>
  <c r="AB3" i="23"/>
  <c r="AA3" i="23"/>
  <c r="Z3" i="23"/>
  <c r="Y3" i="23"/>
  <c r="X3" i="23"/>
  <c r="W3" i="23"/>
  <c r="V3" i="23"/>
  <c r="U3" i="23"/>
  <c r="T3" i="23"/>
  <c r="S3" i="23"/>
  <c r="R3" i="23"/>
  <c r="Q3" i="23"/>
  <c r="P3" i="23"/>
  <c r="O3" i="23"/>
  <c r="N3" i="23"/>
  <c r="M3" i="23"/>
  <c r="L3" i="23"/>
  <c r="AY2" i="23"/>
  <c r="AX2" i="23"/>
  <c r="AW2" i="23"/>
  <c r="AV2" i="23"/>
  <c r="AU2" i="23"/>
  <c r="AT2" i="23"/>
  <c r="AS2" i="23"/>
  <c r="AR2" i="23"/>
  <c r="AQ2" i="23"/>
  <c r="AP2" i="23"/>
  <c r="AO2" i="23"/>
  <c r="AN2" i="23"/>
  <c r="AM2" i="23"/>
  <c r="AL2" i="23"/>
  <c r="AK2" i="23"/>
  <c r="AJ2" i="23"/>
  <c r="AI2" i="23"/>
  <c r="AH2" i="23"/>
  <c r="AC2" i="23"/>
  <c r="AB2" i="23"/>
  <c r="AA2" i="23"/>
  <c r="Z2" i="23"/>
  <c r="Y2" i="23"/>
  <c r="X2" i="23"/>
  <c r="W2" i="23"/>
  <c r="V2" i="23"/>
  <c r="U2" i="23"/>
  <c r="T2" i="23"/>
  <c r="S2" i="23"/>
  <c r="R2" i="23"/>
  <c r="Q2" i="23"/>
  <c r="P2" i="23"/>
  <c r="O2" i="23"/>
  <c r="N2" i="23"/>
  <c r="M2" i="23"/>
  <c r="L2" i="23"/>
</calcChain>
</file>

<file path=xl/sharedStrings.xml><?xml version="1.0" encoding="utf-8"?>
<sst xmlns="http://schemas.openxmlformats.org/spreadsheetml/2006/main" count="1659" uniqueCount="245">
  <si>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</si>
  <si>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</si>
  <si>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</si>
  <si>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</si>
  <si>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</si>
  <si>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</si>
  <si>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</si>
  <si>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</si>
  <si>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</si>
  <si>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</si>
  <si>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</si>
  <si>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</si>
  <si>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</si>
  <si>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</si>
  <si>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</si>
  <si>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</si>
  <si>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</si>
  <si>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</si>
  <si>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</si>
  <si>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</si>
  <si>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</si>
  <si>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</si>
  <si>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</si>
  <si>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</si>
  <si>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Child Data: Alternative Services, Inc.</t>
  </si>
  <si>
    <t xml:space="preserve">Child Data: Partnerships In Community Living Inc. </t>
  </si>
  <si>
    <t>Program Data: AHOPE</t>
  </si>
  <si>
    <t>Program Data: PCL</t>
  </si>
  <si>
    <t>Program Data: PTCN</t>
  </si>
  <si>
    <t>Program Data: CCI</t>
  </si>
  <si>
    <t>Program Data: Cornerstone Valley, Inc</t>
  </si>
  <si>
    <t>Child Data: Cornerstone Valley, Inc</t>
  </si>
  <si>
    <t>Child Data: AHOPE</t>
  </si>
  <si>
    <t>Program Data: ALSO</t>
  </si>
  <si>
    <t>Child Data: ALSO</t>
  </si>
  <si>
    <t>Child Data: Center for Continuous Improvement, Inc.</t>
  </si>
  <si>
    <t>Program Data: Infinite Care</t>
  </si>
  <si>
    <t>Child Data: Infinite Care</t>
  </si>
  <si>
    <t>Child Data: IS Living</t>
  </si>
  <si>
    <t>Program Data: IS Living</t>
  </si>
  <si>
    <t>Program Data: Albertina Kerr</t>
  </si>
  <si>
    <t>Child Data: Kerr</t>
  </si>
  <si>
    <t>Child Data: Lensa</t>
  </si>
  <si>
    <t>Program Data: Lensa</t>
  </si>
  <si>
    <t>Child Data: Person Centered Services, Inc.</t>
  </si>
  <si>
    <t>Program Data: PCSI</t>
  </si>
  <si>
    <t>Child Data: Professional Theraputic Community Network</t>
  </si>
  <si>
    <t>Child Data: Renew</t>
  </si>
  <si>
    <t>Program Data: Renew</t>
  </si>
  <si>
    <t>Child Data: RISE Services, Inc.</t>
  </si>
  <si>
    <t>Program Data: RISE</t>
  </si>
  <si>
    <t>Child Data: Children's Stabilization and Crisi Unit Home 1</t>
  </si>
  <si>
    <t>Program Data: SACU 1</t>
  </si>
  <si>
    <t>Child Data: Children's Stabilization and Crisi Unit Home 3</t>
  </si>
  <si>
    <t>Child Data: Children's Stabilization and Crisi Unit Home 2</t>
  </si>
  <si>
    <t>Program Data: SACU 2</t>
  </si>
  <si>
    <t>Child Data: Star of Hope</t>
  </si>
  <si>
    <t>Program Data: Star of Hope</t>
  </si>
  <si>
    <t>Child Data: Work Unlimited</t>
  </si>
  <si>
    <t>Program Data: Work Unlimited</t>
  </si>
  <si>
    <t xml:space="preserve">No restraints during this reporting period                                          </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</si>
  <si>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</si>
  <si>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</si>
  <si>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</si>
  <si>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</si>
  <si>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</si>
  <si>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</si>
  <si>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</si>
  <si>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</si>
  <si>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</si>
  <si>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</si>
  <si>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</si>
  <si>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</si>
  <si>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</si>
  <si>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</si>
  <si>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</si>
  <si>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</si>
  <si>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</si>
  <si>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</si>
  <si>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</si>
  <si>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Host Homes</t>
  </si>
  <si>
    <t>Program Data: ASI</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</si>
  <si>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</si>
  <si>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</si>
  <si>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</si>
  <si>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</si>
  <si>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</si>
  <si>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</si>
  <si>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</si>
  <si>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</si>
  <si>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</si>
  <si>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</si>
  <si>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</si>
  <si>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</si>
  <si>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</si>
  <si>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Three or fewer restraints/seclusion occurred during this reporting period</t>
  </si>
  <si>
    <t>Yes</t>
  </si>
  <si>
    <t>Program Data: SACU 3</t>
  </si>
  <si>
    <t xml:space="preserve">Number of incidents in which an individual who was not appropriately trained in the use of the restraint used on a child in care </t>
  </si>
  <si>
    <t># of incidents where this child was placed in a locked room</t>
  </si>
  <si>
    <t>Number of incidents that were reported for potential inappropriate use of seclusions</t>
  </si>
  <si>
    <t>FY 23 Quarter 1:    10/1/22-12/31/22</t>
  </si>
  <si>
    <t>FY 23 Quarter 3:    4/1/23-6/30/23</t>
  </si>
  <si>
    <t>FY 23 Quarter 4:    7/1/23-9/30/23</t>
  </si>
  <si>
    <t>FY 23 Quarter 2:    1/1/23-3/31/23</t>
  </si>
  <si>
    <t>FY 22 Quarter 2:    1/1/22-3/31/22</t>
  </si>
  <si>
    <t>Child Data: Agape</t>
  </si>
  <si>
    <t>Program Data: Agape</t>
  </si>
  <si>
    <t>Child Data: Rhome</t>
  </si>
  <si>
    <t>Program Data: Rhome</t>
  </si>
  <si>
    <t>Child Data: Kiddie Dream Home</t>
  </si>
  <si>
    <t>Program Data: KDH</t>
  </si>
  <si>
    <t>Program Data: Tavros</t>
  </si>
  <si>
    <t>Child Data: Tavros (formerly Walker)</t>
  </si>
  <si>
    <t xml:space="preserve">Children with Reported Restraints- Males </t>
  </si>
  <si>
    <t>Children with Reported Restraints- Females</t>
  </si>
  <si>
    <t>Children with Reported Restraints- Black or African American</t>
  </si>
  <si>
    <t>Children with Reported Restraints- Hispanic</t>
  </si>
  <si>
    <t>Children with Reported Restraints- White</t>
  </si>
  <si>
    <t>Children with Reported Restraints- Native American</t>
  </si>
  <si>
    <t>Children with Reported Restraints- Asian</t>
  </si>
  <si>
    <t>Children with Reported Restraints- Other</t>
  </si>
  <si>
    <t>Program Data: WECG</t>
  </si>
  <si>
    <t>Child Data: WECG</t>
  </si>
  <si>
    <t>Program Data: Family Love</t>
  </si>
  <si>
    <t>Child Data: Family Love</t>
  </si>
  <si>
    <t>White</t>
  </si>
  <si>
    <t>Male</t>
  </si>
  <si>
    <t>US Citizen</t>
  </si>
  <si>
    <t>Environmental changes to the setting exterior / property, Consultation with psychiatrist/medication prescriber</t>
  </si>
  <si>
    <t>English</t>
  </si>
  <si>
    <t>1000000109</t>
  </si>
  <si>
    <t>Black or African American</t>
  </si>
  <si>
    <t>Environmental changes to the setting interior, Update has been made to the PBSP, ISP Team has convened, Consultation with psychiatrist/medication prescriber</t>
  </si>
  <si>
    <t>Consultation with psychiatrist/medication prescriber, Environmental changes to the child's bedroom, Environmental changes to the setting exterior / property, Changes made to the child's schedule, Update has been made to the PBSP, Staff retrained to this child's PBSP</t>
  </si>
  <si>
    <t>ISP Team has convened</t>
  </si>
  <si>
    <t>Female</t>
  </si>
  <si>
    <t>1000000120</t>
  </si>
  <si>
    <t>1000000136</t>
  </si>
  <si>
    <t>1000000137</t>
  </si>
  <si>
    <t>1000000135</t>
  </si>
  <si>
    <t>1000000134</t>
  </si>
  <si>
    <t>Consultation with psychiatrist/medication prescriber, ISP Team has convened, Staff retrained to this child's PBSP, Update has been made to the PBSP, Update has been made to the FBA</t>
  </si>
  <si>
    <t>1000000010</t>
  </si>
  <si>
    <t>1000000133</t>
  </si>
  <si>
    <t>1000000096</t>
  </si>
  <si>
    <t>1000000142</t>
  </si>
  <si>
    <t>1000000143</t>
  </si>
  <si>
    <t>1000000144</t>
  </si>
  <si>
    <t>American Indian and/or Alaska Native</t>
  </si>
  <si>
    <t>Other</t>
  </si>
  <si>
    <t>Update has been made to the PBSP, ISP Team has convened</t>
  </si>
  <si>
    <t>1000000088</t>
  </si>
  <si>
    <t>1000000079</t>
  </si>
  <si>
    <t>1000000087</t>
  </si>
  <si>
    <t>General retraining of staff, Staff retrained to this child's PBSP</t>
  </si>
  <si>
    <t>1000000078</t>
  </si>
  <si>
    <t>1000000070</t>
  </si>
  <si>
    <t>1000000025</t>
  </si>
  <si>
    <t>1000000084</t>
  </si>
  <si>
    <t>Update has been made to the PBSP, Staff retrained to this child's PBSP, General retraining of staff, ISP Team has convened, Changes made to the ISP, Adaptations made to meet identified sensory needs, Consultation with Primary Care Physician/Dentist, Environmental changes to the setting interior, Door Window Dings Added, Environmental changes to the child's bedroom, Changes made to the child's schedule</t>
  </si>
  <si>
    <t>Staff retrained to this child's PBSP, General retraining of staff, Consultation with Primary Care Physician/Dentist, Changes made to the child's protocols</t>
  </si>
  <si>
    <t>General retraining of staff, Staff retrained to this child's PBSP, ISP Team has convened, Update has been made to the PBSP</t>
  </si>
  <si>
    <t>Update has been made to the PBSP, Staff retrained to this child's PBSP, General retraining of staff, Changes made to the child's schedule, ISP Team has convened, Changes made to the ISP, Consultation with Primary Care Physician/Dentist, Environmental changes to the setting interior</t>
  </si>
  <si>
    <t>Update has been made to the PBSP, Staff retrained to this child's PBSP, General retraining of staff, Adaptations made to meet identified sensory needs, Environmental changes to the setting interior, Environmental changes to the child's bedroom, Changes made to the child's schedule</t>
  </si>
  <si>
    <t>Update has been made to the PBSP, Update has been made to the FBA</t>
  </si>
  <si>
    <t>Update has been made to the PBSP, General retraining of staff, Environmental changes to the setting interior</t>
  </si>
  <si>
    <t>General retraining of staff, Staff retrained to this child's PBSP, Update has been made to the PBSP, Adaptations made to meet identified sensory needs</t>
  </si>
  <si>
    <t>General retraining of staff, Staff retrained to this child's PBSP, ISP Team has convened, Environmental changes to the setting interior</t>
  </si>
  <si>
    <t>Staff retrained to this child's PBSP</t>
  </si>
  <si>
    <t>1000000013</t>
  </si>
  <si>
    <t>1000000097</t>
  </si>
  <si>
    <t>1000000050</t>
  </si>
  <si>
    <t>Asian</t>
  </si>
  <si>
    <t>General retraining of staff, ISP Team has convened, Changes made to the ISP, Consultation with psychiatrist/medication prescriber, Consultation with Primary Care Physician/Dentist</t>
  </si>
  <si>
    <t>1000000145</t>
  </si>
  <si>
    <t>1000000128</t>
  </si>
  <si>
    <t>1000000022</t>
  </si>
  <si>
    <t>1000000146</t>
  </si>
  <si>
    <t>1000000117</t>
  </si>
  <si>
    <t>1000000046</t>
  </si>
  <si>
    <t>1000000107</t>
  </si>
  <si>
    <t>1000000116</t>
  </si>
  <si>
    <t>1000000125</t>
  </si>
  <si>
    <t>1000000071</t>
  </si>
  <si>
    <t>1000000147</t>
  </si>
  <si>
    <t>1000000075</t>
  </si>
  <si>
    <t>1000000086</t>
  </si>
  <si>
    <t>1000000082</t>
  </si>
  <si>
    <t>1000000148</t>
  </si>
  <si>
    <t>1000000149</t>
  </si>
  <si>
    <t>1000000052</t>
  </si>
  <si>
    <t>1000000057</t>
  </si>
  <si>
    <t>1000000023</t>
  </si>
  <si>
    <t>1000000150</t>
  </si>
  <si>
    <t>1000000026</t>
  </si>
  <si>
    <t>Child 01</t>
  </si>
  <si>
    <t>Child 02</t>
  </si>
  <si>
    <t>Child 03</t>
  </si>
  <si>
    <t>Child 04</t>
  </si>
  <si>
    <t>Child 05</t>
  </si>
  <si>
    <t>Child 06</t>
  </si>
  <si>
    <t>Child 07</t>
  </si>
  <si>
    <t>Child 08</t>
  </si>
  <si>
    <t>Child 09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</si>
  <si>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</si>
  <si>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</si>
  <si>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</si>
  <si>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</si>
  <si>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</si>
  <si>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</si>
  <si>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</si>
  <si>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</si>
  <si>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</si>
  <si>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</si>
  <si>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</si>
  <si>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</si>
  <si>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</si>
  <si>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</si>
  <si>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</si>
  <si>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</si>
  <si>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</si>
  <si>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</si>
  <si>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</si>
  <si>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</si>
  <si>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</si>
  <si>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</si>
  <si>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</si>
  <si>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</si>
  <si>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</si>
  <si>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</si>
  <si>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</si>
  <si>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</si>
  <si>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</si>
  <si>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</si>
  <si>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</si>
  <si>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</si>
  <si>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</si>
  <si>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</si>
  <si>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Redacted</t>
  </si>
  <si>
    <t>Hispanic</t>
  </si>
  <si>
    <t>Child 44</t>
  </si>
  <si>
    <t>1000000151</t>
  </si>
  <si>
    <t>Child Data: Bright Star</t>
  </si>
  <si>
    <t>Program Data: Bright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</si>
</sst>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8" x14ac:knownFonts="1">
    <font>
      <sz val="11"/>
      <color theme="1"/>
      <name val="Calibri"/>
      <family val="2"/>
      <scheme val="minor"/>
    </font>
    <font>
      <b/>
      <sz val="11"/>
      <color theme="1"/>
      <name val="Calibri"/>
      <family val="2"/>
      <scheme val="minor"/>
    </font>
    <font>
      <sz val="22"/>
      <color theme="1"/>
      <name val="Calibri"/>
      <family val="2"/>
      <scheme val="minor"/>
    </font>
    <font>
      <b/>
      <sz val="16"/>
      <color theme="1"/>
      <name val="Calibri"/>
      <family val="2"/>
      <scheme val="minor"/>
    </font>
    <font>
      <b/>
      <sz val="11"/>
      <name val="Calibri"/>
      <family val="2"/>
      <scheme val="minor"/>
    </font>
    <font>
      <sz val="8"/>
      <name val="Calibri"/>
      <family val="2"/>
      <scheme val="minor"/>
    </font>
    <font>
      <sz val="16"/>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1"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 fillId="3" borderId="7" xfId="0" applyFont="1" applyFill="1" applyBorder="1" applyAlignment="1" applyProtection="1">
      <alignment horizontal="center" vertical="center" wrapText="1"/>
    </xf>
    <xf numFmtId="0" fontId="0" fillId="0" borderId="0" xfId="0" applyAlignment="1" applyProtection="1">
      <alignment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1" fillId="0" borderId="7" xfId="0" applyFont="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wrapText="1"/>
    </xf>
    <xf numFmtId="0" fontId="0" fillId="0" borderId="0" xfId="0" applyAlignment="1" applyProtection="1"/>
    <xf numFmtId="0" fontId="0" fillId="0" borderId="0" xfId="0" applyAlignment="1" applyProtection="1">
      <alignment horizontal="center"/>
    </xf>
    <xf numFmtId="1" fontId="0" fillId="0" borderId="0" xfId="0" applyNumberFormat="1" applyAlignment="1" applyProtection="1"/>
    <xf numFmtId="0" fontId="0" fillId="0" borderId="7" xfId="0" applyBorder="1" applyAlignment="1" applyProtection="1"/>
    <xf numFmtId="0" fontId="1" fillId="3" borderId="7"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3" borderId="4" xfId="0" applyFont="1" applyFill="1" applyBorder="1" applyAlignment="1" applyProtection="1">
      <alignment horizontal="center" vertical="center" wrapText="1"/>
    </xf>
    <xf numFmtId="0" fontId="0" fillId="0" borderId="0" xfId="0" applyProtection="1"/>
    <xf numFmtId="0" fontId="1" fillId="3" borderId="7" xfId="0" applyFont="1" applyFill="1" applyBorder="1" applyAlignment="1" applyProtection="1">
      <alignment wrapText="1"/>
    </xf>
    <xf numFmtId="0" fontId="0" fillId="4" borderId="7" xfId="0" applyFill="1" applyBorder="1" applyAlignment="1" applyProtection="1">
      <alignment wrapText="1"/>
    </xf>
    <xf numFmtId="1" fontId="0" fillId="4" borderId="7" xfId="0" applyNumberFormat="1" applyFill="1" applyBorder="1" applyAlignment="1" applyProtection="1">
      <alignment horizontal="center" vertical="center"/>
    </xf>
    <xf numFmtId="0" fontId="0" fillId="0" borderId="7" xfId="0" applyBorder="1" applyAlignment="1" applyProtection="1">
      <alignment wrapText="1"/>
    </xf>
    <xf numFmtId="1" fontId="0" fillId="0" borderId="7" xfId="0" applyNumberFormat="1" applyBorder="1" applyAlignment="1" applyProtection="1">
      <alignment horizontal="center" vertical="center"/>
    </xf>
    <xf numFmtId="1" fontId="0" fillId="0" borderId="7" xfId="0" applyNumberFormat="1" applyBorder="1" applyAlignment="1" applyProtection="1">
      <alignment horizontal="center" vertical="center" wrapText="1"/>
    </xf>
    <xf numFmtId="1" fontId="0" fillId="4" borderId="7" xfId="0" applyNumberFormat="1" applyFill="1" applyBorder="1" applyAlignment="1" applyProtection="1">
      <alignment horizontal="center" vertical="center" wrapText="1"/>
    </xf>
    <xf numFmtId="0" fontId="0" fillId="0" borderId="0" xfId="0" applyAlignment="1" applyProtection="1">
      <alignment wrapText="1"/>
    </xf>
    <xf numFmtId="164" fontId="0" fillId="0" borderId="0" xfId="0" applyNumberFormat="1" applyProtection="1"/>
    <xf numFmtId="0" fontId="7" fillId="5" borderId="7"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Alignment="1" applyProtection="1">
      <alignment vertical="center" wrapText="1"/>
    </xf>
    <xf numFmtId="2" fontId="0" fillId="0" borderId="0" xfId="0" applyNumberFormat="1" applyAlignment="1" applyProtection="1">
      <alignment horizontal="center" vertical="center"/>
    </xf>
    <xf numFmtId="0" fontId="0" fillId="0" borderId="0" xfId="0"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 fillId="0" borderId="7" xfId="0" applyFont="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1" fontId="0" fillId="0" borderId="0" xfId="0" applyNumberFormat="1" applyAlignment="1" applyProtection="1">
      <alignment horizontal="center" vertical="center"/>
    </xf>
    <xf numFmtId="0" fontId="7" fillId="5" borderId="7" xfId="0" applyFont="1" applyFill="1" applyBorder="1" applyAlignment="1" applyProtection="1">
      <alignment horizontal="center" vertical="center"/>
    </xf>
    <xf numFmtId="0" fontId="3" fillId="0" borderId="0" xfId="0" applyFont="1" applyAlignment="1" applyProtection="1">
      <alignment horizontal="center" vertical="center" wrapText="1"/>
    </xf>
    <xf numFmtId="0" fontId="0" fillId="0" borderId="7" xfId="0" applyBorder="1" applyAlignment="1" applyProtection="1">
      <alignment vertical="center"/>
    </xf>
    <xf numFmtId="0" fontId="2" fillId="2" borderId="5" xfId="0" applyFont="1" applyFill="1" applyBorder="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3"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xdr:nvSpPr>
        <xdr:cNvPr id="2" name="Rectangle 1">
          <a:extLst>
            <a:ext uri="{FF2B5EF4-FFF2-40B4-BE49-F238E27FC236}">
              <a16:creationId xmlns:a16="http://schemas.microsoft.com/office/drawing/2014/main" id="{15B0F6A9-5323-4E16-B988-DD044B4CB4F6}"/>
            </a:ext>
          </a:extLst>
        </xdr:cNvPr>
        <xdr:cNvSpPr/>
      </xdr:nvSpPr>
      <xdr:spPr>
        <a:xfrm>
          <a:off x="0" y="0"/>
          <a:ext cx="11522709" cy="4603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following tabs are the quarterly reports submitted by each Host Home and Children's Residential program (for programs with sites serving fewer than five children) or site (for sites serving five or more children). These reports include Child Information and Program Information. These reports have been redacted to remove personally identifiable information. </a:t>
          </a:r>
        </a:p>
        <a:p>
          <a:pPr algn="l"/>
          <a:endParaRPr lang="en-US" sz="1400" baseline="0">
            <a:solidFill>
              <a:sysClr val="windowText" lastClr="000000"/>
            </a:solidFill>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
  <sheetViews>
    <sheetView showGridLines="0" workbookViewId="0">
      <selection activeCell="M7" sqref="M7"/>
    </sheetView>
  </sheetViews>
  <sheetFormatPr defaultRowHeight="14.5" x14ac:dyDescent="0.35"/>
  <sheetData/>
  <sheetProtection algorithmName="SHA-512" hashValue="DN2CBquhdPXOKus2+RoWbIK5ZCg8xPjmGdiHit6BxsuegHOsVLpOz1C1j79TOJcVBZTqvqGTxrl1FDo/pq2ydw==" saltValue="V9FjziEBzHqka2MMTCT/n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P11"/>
  <sheetViews>
    <sheetView tabSelected="1" zoomScale="110" zoomScaleNormal="110" workbookViewId="0">
      <selection sqref="A1:P1"/>
    </sheetView>
  </sheetViews>
  <sheetFormatPr defaultColWidth="8.90625" defaultRowHeight="14.5" x14ac:dyDescent="0.35"/>
  <cols>
    <col min="1" max="1" width="20.54296875" style="29" customWidth="1"/>
    <col min="2" max="7" width="20.54296875" style="21" customWidth="1"/>
    <col min="8" max="8" width="20.08984375" style="21" customWidth="1"/>
    <col min="9" max="15" width="10.54296875" style="21" customWidth="1"/>
    <col min="16" max="16384" width="8.90625" style="21"/>
  </cols>
  <sheetData>
    <row r="1" spans="1:16" ht="28.5" x14ac:dyDescent="0.35">
      <c r="A1" s="44" t="s">
        <v>0</v>
      </c>
      <c r="B1" s="44"/>
      <c r="C1" s="44"/>
      <c r="D1" s="44"/>
      <c r="E1" s="44"/>
      <c r="F1" s="44"/>
      <c r="G1" s="44"/>
      <c r="H1" s="44"/>
      <c r="I1" s="44"/>
      <c r="J1" s="44"/>
      <c r="K1" s="44"/>
      <c r="L1" s="44"/>
      <c r="M1" s="44"/>
      <c r="N1" s="44"/>
      <c r="O1" s="44"/>
      <c r="P1" s="44"/>
    </row>
    <row r="2" spans="1:16" ht="101.5" x14ac:dyDescent="0.35">
      <c r="A2" s="22" t="s">
        <v>1</v>
      </c>
      <c r="B2" s="22" t="s">
        <v>2</v>
      </c>
      <c r="C2" s="22" t="s">
        <v>3</v>
      </c>
      <c r="D2" s="22" t="s">
        <v>4</v>
      </c>
      <c r="E2" s="22" t="s">
        <v>5</v>
      </c>
      <c r="F2" s="22" t="s">
        <v>98</v>
      </c>
      <c r="G2" s="22" t="s">
        <v>6</v>
      </c>
      <c r="H2" s="22" t="s">
        <v>100</v>
      </c>
      <c r="I2" s="22" t="s">
        <v>114</v>
      </c>
      <c r="J2" s="22" t="s">
        <v>115</v>
      </c>
      <c r="K2" s="22" t="s">
        <v>116</v>
      </c>
      <c r="L2" s="22" t="s">
        <v>117</v>
      </c>
      <c r="M2" s="22" t="s">
        <v>118</v>
      </c>
      <c r="N2" s="22" t="s">
        <v>119</v>
      </c>
      <c r="O2" s="22" t="s">
        <v>120</v>
      </c>
      <c r="P2" s="22" t="s">
        <v>121</v>
      </c>
    </row>
    <row r="3" spans="1:16" ht="29" x14ac:dyDescent="0.35">
      <c r="A3" s="23" t="s">
        <v>105</v>
      </c>
      <c r="B3" s="24">
        <v>285</v>
      </c>
      <c r="C3" s="24">
        <v>14</v>
      </c>
      <c r="D3" s="24">
        <v>46</v>
      </c>
      <c r="E3" s="24">
        <v>2</v>
      </c>
      <c r="F3" s="24">
        <v>1</v>
      </c>
      <c r="G3" s="24">
        <v>12</v>
      </c>
      <c r="H3" s="24">
        <v>0</v>
      </c>
      <c r="I3" s="24">
        <v>30</v>
      </c>
      <c r="J3" s="24">
        <v>16</v>
      </c>
      <c r="K3" s="24">
        <v>6</v>
      </c>
      <c r="L3" s="24">
        <v>3</v>
      </c>
      <c r="M3" s="24">
        <v>34</v>
      </c>
      <c r="N3" s="24">
        <v>1</v>
      </c>
      <c r="O3" s="24">
        <v>1</v>
      </c>
      <c r="P3" s="24">
        <v>0</v>
      </c>
    </row>
    <row r="4" spans="1:16" ht="29" x14ac:dyDescent="0.35">
      <c r="A4" s="25" t="s">
        <v>7</v>
      </c>
      <c r="B4" s="26">
        <v>372</v>
      </c>
      <c r="C4" s="26">
        <v>14</v>
      </c>
      <c r="D4" s="26">
        <v>56</v>
      </c>
      <c r="E4" s="26">
        <v>2</v>
      </c>
      <c r="F4" s="26">
        <v>5</v>
      </c>
      <c r="G4" s="26">
        <v>20</v>
      </c>
      <c r="H4" s="26">
        <v>0</v>
      </c>
      <c r="I4" s="26">
        <v>37</v>
      </c>
      <c r="J4" s="26">
        <v>18</v>
      </c>
      <c r="K4" s="26">
        <v>9</v>
      </c>
      <c r="L4" s="26">
        <v>4</v>
      </c>
      <c r="M4" s="26">
        <v>40</v>
      </c>
      <c r="N4" s="26">
        <v>1</v>
      </c>
      <c r="O4" s="26">
        <v>1</v>
      </c>
      <c r="P4" s="26">
        <v>0</v>
      </c>
    </row>
    <row r="5" spans="1:16" ht="29" x14ac:dyDescent="0.35">
      <c r="A5" s="23" t="s">
        <v>8</v>
      </c>
      <c r="B5" s="24">
        <v>476</v>
      </c>
      <c r="C5" s="24">
        <v>12</v>
      </c>
      <c r="D5" s="24">
        <v>41</v>
      </c>
      <c r="E5" s="24">
        <v>7</v>
      </c>
      <c r="F5" s="24">
        <v>1</v>
      </c>
      <c r="G5" s="24">
        <v>24</v>
      </c>
      <c r="H5" s="24">
        <v>3</v>
      </c>
      <c r="I5" s="24">
        <v>28</v>
      </c>
      <c r="J5" s="24">
        <v>13</v>
      </c>
      <c r="K5" s="24">
        <v>8</v>
      </c>
      <c r="L5" s="24">
        <v>2</v>
      </c>
      <c r="M5" s="24">
        <v>27</v>
      </c>
      <c r="N5" s="24">
        <v>3</v>
      </c>
      <c r="O5" s="24">
        <v>0</v>
      </c>
      <c r="P5" s="24">
        <v>1</v>
      </c>
    </row>
    <row r="6" spans="1:16" ht="29" x14ac:dyDescent="0.35">
      <c r="A6" s="25" t="s">
        <v>101</v>
      </c>
      <c r="B6" s="27">
        <v>293</v>
      </c>
      <c r="C6" s="27">
        <v>13</v>
      </c>
      <c r="D6" s="27">
        <v>44</v>
      </c>
      <c r="E6" s="27">
        <v>0</v>
      </c>
      <c r="F6" s="27">
        <v>1</v>
      </c>
      <c r="G6" s="27">
        <v>12</v>
      </c>
      <c r="H6" s="27">
        <v>0</v>
      </c>
      <c r="I6" s="27">
        <v>34</v>
      </c>
      <c r="J6" s="27">
        <v>10</v>
      </c>
      <c r="K6" s="27">
        <v>7</v>
      </c>
      <c r="L6" s="27">
        <v>1</v>
      </c>
      <c r="M6" s="27">
        <v>33</v>
      </c>
      <c r="N6" s="27">
        <v>1</v>
      </c>
      <c r="O6" s="27">
        <v>1</v>
      </c>
      <c r="P6" s="27">
        <v>1</v>
      </c>
    </row>
    <row r="7" spans="1:16" ht="29" x14ac:dyDescent="0.35">
      <c r="A7" s="23" t="s">
        <v>104</v>
      </c>
      <c r="B7" s="28">
        <v>265</v>
      </c>
      <c r="C7" s="28">
        <v>15</v>
      </c>
      <c r="D7" s="28">
        <v>44</v>
      </c>
      <c r="E7" s="28">
        <v>5</v>
      </c>
      <c r="F7" s="28">
        <v>1</v>
      </c>
      <c r="G7" s="28">
        <v>9</v>
      </c>
      <c r="H7" s="28">
        <v>0</v>
      </c>
      <c r="I7" s="28">
        <v>34</v>
      </c>
      <c r="J7" s="28">
        <v>10</v>
      </c>
      <c r="K7" s="28">
        <v>8</v>
      </c>
      <c r="L7" s="28">
        <v>1</v>
      </c>
      <c r="M7" s="28">
        <v>33</v>
      </c>
      <c r="N7" s="28">
        <v>2</v>
      </c>
      <c r="O7" s="28">
        <v>1</v>
      </c>
      <c r="P7" s="28">
        <v>0</v>
      </c>
    </row>
    <row r="8" spans="1:16" ht="29" x14ac:dyDescent="0.35">
      <c r="A8" s="25" t="s">
        <v>102</v>
      </c>
      <c r="B8" s="27"/>
      <c r="C8" s="27"/>
      <c r="D8" s="27"/>
      <c r="E8" s="27"/>
      <c r="F8" s="27"/>
      <c r="G8" s="27"/>
      <c r="H8" s="27"/>
      <c r="I8" s="27"/>
      <c r="J8" s="27"/>
      <c r="K8" s="27"/>
      <c r="L8" s="27"/>
      <c r="M8" s="27"/>
      <c r="N8" s="27"/>
      <c r="O8" s="27"/>
      <c r="P8" s="27"/>
    </row>
    <row r="9" spans="1:16" ht="29" x14ac:dyDescent="0.35">
      <c r="A9" s="23" t="s">
        <v>103</v>
      </c>
      <c r="B9" s="28"/>
      <c r="C9" s="28"/>
      <c r="D9" s="28"/>
      <c r="E9" s="28"/>
      <c r="F9" s="28"/>
      <c r="G9" s="28"/>
      <c r="H9" s="28"/>
      <c r="I9" s="28"/>
      <c r="J9" s="28"/>
      <c r="K9" s="28"/>
      <c r="L9" s="28"/>
      <c r="M9" s="28"/>
      <c r="N9" s="28"/>
      <c r="O9" s="28"/>
      <c r="P9" s="28"/>
    </row>
    <row r="10" spans="1:16" x14ac:dyDescent="0.35">
      <c r="B10" s="30"/>
      <c r="C10" s="30"/>
      <c r="D10" s="30"/>
      <c r="E10" s="30"/>
      <c r="F10" s="30"/>
      <c r="G10" s="30"/>
    </row>
    <row r="11" spans="1:16" x14ac:dyDescent="0.35">
      <c r="B11" s="30"/>
      <c r="C11" s="30"/>
      <c r="D11" s="30"/>
      <c r="E11" s="30"/>
      <c r="F11" s="30"/>
      <c r="G11" s="30"/>
    </row>
  </sheetData>
  <sheetProtection algorithmName="SHA-512" hashValue="ybOxdlsGQdiq9/oYfaQ4LSifIyzPGRrdWycw3x35rH717wSVDUM3rEMFg9kYThmbkrVWcYjyU+2r7uL5FV8DfQ==" saltValue="Obez3SFLyx2IQLhEeqOg9g==" spinCount="100000" sheet="1" objects="1" scenarios="1"/>
  <mergeCells count="1">
    <mergeCell ref="A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C3D7-8766-45B7-B994-BD2A1D7AAB57}">
  <dimension ref="A1:V18"/>
  <sheetViews>
    <sheetView zoomScaleNormal="100"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22" ht="145" x14ac:dyDescent="0.35">
      <c r="A1" s="4" t="s">
        <v>106</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22" s="33" customFormat="1" ht="72.5" x14ac:dyDescent="0.35">
      <c r="A2" s="6" t="s">
        <v>189</v>
      </c>
      <c r="B2" s="31" t="s">
        <v>239</v>
      </c>
      <c r="C2" s="31" t="s">
        <v>239</v>
      </c>
      <c r="D2" s="31" t="s">
        <v>239</v>
      </c>
      <c r="E2" s="31" t="s">
        <v>239</v>
      </c>
      <c r="F2" s="31" t="s">
        <v>239</v>
      </c>
      <c r="G2" s="31" t="s">
        <v>239</v>
      </c>
      <c r="H2" s="6">
        <v>3</v>
      </c>
      <c r="I2" s="6">
        <v>1</v>
      </c>
      <c r="J2" s="26">
        <v>1</v>
      </c>
      <c r="K2" s="32" t="s">
        <v>95</v>
      </c>
      <c r="L2" s="6">
        <v>0</v>
      </c>
      <c r="M2" s="6">
        <v>0</v>
      </c>
      <c r="N2" s="6">
        <v>0</v>
      </c>
      <c r="O2" s="32" t="s">
        <v>95</v>
      </c>
      <c r="P2" s="29"/>
      <c r="Q2" s="7"/>
      <c r="R2" s="7"/>
      <c r="S2" s="7"/>
      <c r="T2" s="7"/>
      <c r="U2" s="7"/>
      <c r="V2" s="7"/>
    </row>
    <row r="3" spans="1:22" s="33" customFormat="1" ht="72.5" x14ac:dyDescent="0.35">
      <c r="A3" s="6" t="s">
        <v>190</v>
      </c>
      <c r="B3" s="31" t="s">
        <v>239</v>
      </c>
      <c r="C3" s="31" t="s">
        <v>239</v>
      </c>
      <c r="D3" s="31" t="s">
        <v>239</v>
      </c>
      <c r="E3" s="31" t="s">
        <v>239</v>
      </c>
      <c r="F3" s="31" t="s">
        <v>239</v>
      </c>
      <c r="G3" s="31" t="s">
        <v>239</v>
      </c>
      <c r="H3" s="6">
        <v>8</v>
      </c>
      <c r="I3" s="6">
        <v>0</v>
      </c>
      <c r="J3" s="26">
        <v>0</v>
      </c>
      <c r="K3" s="32" t="s">
        <v>169</v>
      </c>
      <c r="L3" s="6">
        <v>0</v>
      </c>
      <c r="M3" s="6">
        <v>0</v>
      </c>
      <c r="N3" s="6">
        <v>0</v>
      </c>
      <c r="O3" s="32" t="s">
        <v>95</v>
      </c>
      <c r="P3" s="29"/>
      <c r="Q3" s="7"/>
      <c r="R3" s="7"/>
      <c r="S3" s="7"/>
      <c r="T3" s="7"/>
      <c r="U3" s="7"/>
      <c r="V3" s="7"/>
    </row>
    <row r="4" spans="1:22" ht="30.9" customHeight="1" x14ac:dyDescent="0.35"/>
    <row r="5" spans="1:22" ht="42" customHeight="1" x14ac:dyDescent="0.35">
      <c r="A5" s="45" t="s">
        <v>107</v>
      </c>
      <c r="B5" s="46"/>
      <c r="C5" s="36"/>
    </row>
    <row r="6" spans="1:22" ht="42" customHeight="1" x14ac:dyDescent="0.35">
      <c r="A6" s="8" t="s">
        <v>61</v>
      </c>
      <c r="B6" s="6" t="s">
        <v>23</v>
      </c>
      <c r="C6" s="36"/>
    </row>
    <row r="7" spans="1:22" ht="42" customHeight="1" x14ac:dyDescent="0.35">
      <c r="A7" s="8" t="s">
        <v>82</v>
      </c>
      <c r="B7" s="6">
        <v>1</v>
      </c>
      <c r="C7" s="36"/>
    </row>
    <row r="8" spans="1:22" ht="87" x14ac:dyDescent="0.35">
      <c r="A8" s="8" t="s">
        <v>83</v>
      </c>
      <c r="B8" s="6">
        <v>1</v>
      </c>
      <c r="C8" s="37"/>
    </row>
    <row r="9" spans="1:22" ht="58" x14ac:dyDescent="0.35">
      <c r="A9" s="8" t="s">
        <v>84</v>
      </c>
      <c r="B9" s="6">
        <v>11</v>
      </c>
      <c r="C9" s="37"/>
    </row>
    <row r="10" spans="1:22" ht="116" x14ac:dyDescent="0.35">
      <c r="A10" s="8" t="s">
        <v>85</v>
      </c>
      <c r="B10" s="6">
        <v>3</v>
      </c>
      <c r="C10" s="37"/>
    </row>
    <row r="11" spans="1:22" ht="87" x14ac:dyDescent="0.35">
      <c r="A11" s="8" t="s">
        <v>86</v>
      </c>
      <c r="B11" s="6">
        <v>1</v>
      </c>
      <c r="C11" s="37"/>
    </row>
    <row r="12" spans="1:22" ht="145" x14ac:dyDescent="0.35">
      <c r="A12" s="8" t="s">
        <v>87</v>
      </c>
      <c r="B12" s="6">
        <v>2</v>
      </c>
      <c r="C12" s="37"/>
    </row>
    <row r="13" spans="1:22" ht="72.5" x14ac:dyDescent="0.35">
      <c r="A13" s="8" t="s">
        <v>88</v>
      </c>
      <c r="B13" s="6">
        <v>0</v>
      </c>
      <c r="C13" s="37"/>
    </row>
    <row r="14" spans="1:22" ht="87" x14ac:dyDescent="0.35">
      <c r="A14" s="8" t="s">
        <v>89</v>
      </c>
      <c r="B14" s="6">
        <v>0</v>
      </c>
      <c r="C14" s="37"/>
    </row>
    <row r="15" spans="1:22" ht="101.5" x14ac:dyDescent="0.35">
      <c r="A15" s="8" t="s">
        <v>90</v>
      </c>
      <c r="B15" s="6">
        <v>0</v>
      </c>
      <c r="C15" s="37"/>
    </row>
    <row r="16" spans="1:22" ht="101.5" x14ac:dyDescent="0.35">
      <c r="A16" s="8" t="s">
        <v>91</v>
      </c>
      <c r="B16" s="6">
        <v>0</v>
      </c>
      <c r="C16" s="37"/>
    </row>
    <row r="17" spans="1:3" ht="101.5" x14ac:dyDescent="0.35">
      <c r="A17" s="8" t="s">
        <v>92</v>
      </c>
      <c r="B17" s="6">
        <v>0</v>
      </c>
      <c r="C17" s="37"/>
    </row>
    <row r="18" spans="1:3" ht="145" x14ac:dyDescent="0.35">
      <c r="A18" s="38" t="s">
        <v>93</v>
      </c>
      <c r="B18" s="6">
        <v>0</v>
      </c>
      <c r="C18" s="37"/>
    </row>
  </sheetData>
  <sheetProtection algorithmName="SHA-512" hashValue="H4iUXIqX+PO7yM18lhPcmZWpyR9N+/ArOa54mv/u+v4XoGtt0kzoYbgPGA51p/ZuRzYEh42WzWzt0YuDJzbarw==" saltValue="19Jaf5wnYbobglr8mDhlxg==" spinCount="100000" sheet="1" objects="1" scenarios="1"/>
  <mergeCells count="1">
    <mergeCell ref="A5:B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3B78-D326-430C-9635-1240BAA85B52}">
  <dimension ref="A1:V17"/>
  <sheetViews>
    <sheetView zoomScaleNormal="100"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22" ht="145" x14ac:dyDescent="0.35">
      <c r="A1" s="4" t="s">
        <v>32</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22" s="33" customFormat="1" ht="21" x14ac:dyDescent="0.35">
      <c r="A2" s="47" t="s">
        <v>60</v>
      </c>
      <c r="B2" s="48"/>
      <c r="C2" s="48"/>
      <c r="D2" s="48"/>
      <c r="E2" s="48"/>
      <c r="F2" s="48"/>
      <c r="G2" s="48"/>
      <c r="H2" s="48"/>
      <c r="I2" s="48"/>
      <c r="J2" s="48"/>
      <c r="K2" s="48"/>
      <c r="L2" s="48"/>
      <c r="M2" s="48"/>
      <c r="N2" s="48"/>
      <c r="O2" s="48"/>
      <c r="P2" s="29"/>
      <c r="Q2" s="7"/>
      <c r="R2" s="7"/>
      <c r="S2" s="7"/>
      <c r="T2" s="7"/>
      <c r="U2" s="7"/>
      <c r="V2" s="7"/>
    </row>
    <row r="3" spans="1:22" ht="30.9" customHeight="1" x14ac:dyDescent="0.35"/>
    <row r="4" spans="1:22" ht="42" customHeight="1" x14ac:dyDescent="0.35">
      <c r="A4" s="45" t="s">
        <v>26</v>
      </c>
      <c r="B4" s="46"/>
      <c r="C4" s="36"/>
    </row>
    <row r="5" spans="1:22" ht="42" customHeight="1" x14ac:dyDescent="0.35">
      <c r="A5" s="8" t="s">
        <v>61</v>
      </c>
      <c r="B5" s="6" t="s">
        <v>23</v>
      </c>
      <c r="C5" s="36"/>
    </row>
    <row r="6" spans="1:22" ht="42" customHeight="1" x14ac:dyDescent="0.35">
      <c r="A6" s="8" t="s">
        <v>82</v>
      </c>
      <c r="B6" s="6">
        <v>2</v>
      </c>
      <c r="C6" s="36"/>
    </row>
    <row r="7" spans="1:22" ht="87" x14ac:dyDescent="0.35">
      <c r="A7" s="8" t="s">
        <v>83</v>
      </c>
      <c r="B7" s="6">
        <v>4</v>
      </c>
      <c r="C7" s="37"/>
    </row>
    <row r="8" spans="1:22" ht="58" x14ac:dyDescent="0.35">
      <c r="A8" s="8" t="s">
        <v>84</v>
      </c>
      <c r="B8" s="6">
        <v>0</v>
      </c>
      <c r="C8" s="37"/>
    </row>
    <row r="9" spans="1:22" ht="116" x14ac:dyDescent="0.35">
      <c r="A9" s="8" t="s">
        <v>85</v>
      </c>
      <c r="B9" s="6">
        <v>0</v>
      </c>
      <c r="C9" s="37"/>
    </row>
    <row r="10" spans="1:22" ht="87" x14ac:dyDescent="0.35">
      <c r="A10" s="8" t="s">
        <v>86</v>
      </c>
      <c r="B10" s="6">
        <v>0</v>
      </c>
      <c r="C10" s="37"/>
    </row>
    <row r="11" spans="1:22" ht="145" x14ac:dyDescent="0.35">
      <c r="A11" s="8" t="s">
        <v>87</v>
      </c>
      <c r="B11" s="6">
        <v>0</v>
      </c>
      <c r="C11" s="37"/>
    </row>
    <row r="12" spans="1:22" ht="72.5" x14ac:dyDescent="0.35">
      <c r="A12" s="8" t="s">
        <v>88</v>
      </c>
      <c r="B12" s="6">
        <v>0</v>
      </c>
      <c r="C12" s="37"/>
    </row>
    <row r="13" spans="1:22" ht="87" x14ac:dyDescent="0.35">
      <c r="A13" s="8" t="s">
        <v>89</v>
      </c>
      <c r="B13" s="6">
        <v>0</v>
      </c>
      <c r="C13" s="37"/>
    </row>
    <row r="14" spans="1:22" ht="101.5" x14ac:dyDescent="0.35">
      <c r="A14" s="8" t="s">
        <v>90</v>
      </c>
      <c r="B14" s="6">
        <v>0</v>
      </c>
      <c r="C14" s="37"/>
    </row>
    <row r="15" spans="1:22" ht="101.5" x14ac:dyDescent="0.35">
      <c r="A15" s="8" t="s">
        <v>91</v>
      </c>
      <c r="B15" s="6">
        <v>0</v>
      </c>
      <c r="C15" s="37"/>
    </row>
    <row r="16" spans="1:22" ht="101.5" x14ac:dyDescent="0.35">
      <c r="A16" s="8" t="s">
        <v>92</v>
      </c>
      <c r="B16" s="6">
        <v>0</v>
      </c>
      <c r="C16" s="37"/>
    </row>
    <row r="17" spans="1:3" ht="145" x14ac:dyDescent="0.35">
      <c r="A17" s="38" t="s">
        <v>93</v>
      </c>
      <c r="B17" s="6">
        <v>0</v>
      </c>
      <c r="C17" s="37"/>
    </row>
  </sheetData>
  <sheetProtection algorithmName="SHA-512" hashValue="Qj2RJA+Vhi9umccGiwPOPQrqYuIsG6BiuS9fdrRdI7VvJmc2DDyzx7BQFN2/EUjPw5D5c2V48vPH7H6Cwvdeog==" saltValue="LssXzTrWntx6l1wKmYpl8Q==" spinCount="100000" sheet="1" objects="1" scenarios="1"/>
  <mergeCells count="2">
    <mergeCell ref="A4:B4"/>
    <mergeCell ref="A2:O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28B7-D86B-4F44-899D-439F457ACA9B}">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34</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47" t="s">
        <v>60</v>
      </c>
      <c r="B2" s="48"/>
      <c r="C2" s="48"/>
      <c r="D2" s="48"/>
      <c r="E2" s="48"/>
      <c r="F2" s="48"/>
      <c r="G2" s="48"/>
      <c r="H2" s="48"/>
      <c r="I2" s="48"/>
      <c r="J2" s="48"/>
      <c r="K2" s="48"/>
      <c r="L2" s="48"/>
      <c r="M2" s="48"/>
      <c r="N2" s="48"/>
      <c r="O2" s="48"/>
    </row>
    <row r="3" spans="1:15" ht="30.9" customHeight="1" x14ac:dyDescent="0.35"/>
    <row r="4" spans="1:15" ht="21" customHeight="1" x14ac:dyDescent="0.35">
      <c r="A4" s="45" t="s">
        <v>33</v>
      </c>
      <c r="B4" s="46"/>
      <c r="C4" s="36"/>
    </row>
    <row r="5" spans="1:15" ht="42" customHeight="1" x14ac:dyDescent="0.35">
      <c r="A5" s="8" t="s">
        <v>61</v>
      </c>
      <c r="B5" s="6" t="s">
        <v>23</v>
      </c>
      <c r="C5" s="36"/>
    </row>
    <row r="6" spans="1:15" ht="42" customHeight="1" x14ac:dyDescent="0.35">
      <c r="A6" s="8" t="s">
        <v>82</v>
      </c>
      <c r="B6" s="6">
        <v>2</v>
      </c>
      <c r="C6" s="36"/>
    </row>
    <row r="7" spans="1:15" ht="87" x14ac:dyDescent="0.35">
      <c r="A7" s="8" t="s">
        <v>83</v>
      </c>
      <c r="B7" s="6">
        <v>4</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j9c5Zs3P3WC7ULFq+4ZYBDkJUbeP9Fbfeu8qN6gnRYjmPGxAIgWbsydCgIK4gMD4IYe0tKefwWMNgnSBJORRPg==" saltValue="+e49Ty0kfuPzTrgqh8Tx3A==" spinCount="100000" sheet="1" objects="1" scenarios="1"/>
  <mergeCells count="2">
    <mergeCell ref="A4:B4"/>
    <mergeCell ref="A2:O2"/>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60CD-66F1-4699-8634-2807499D7DA7}">
  <dimension ref="A1:O17"/>
  <sheetViews>
    <sheetView workbookViewId="0">
      <selection activeCell="B2" sqref="B2"/>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24</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72.5" x14ac:dyDescent="0.35">
      <c r="A2" s="6" t="s">
        <v>171</v>
      </c>
      <c r="B2" s="31" t="s">
        <v>239</v>
      </c>
      <c r="C2" s="31" t="s">
        <v>239</v>
      </c>
      <c r="D2" s="31" t="s">
        <v>239</v>
      </c>
      <c r="E2" s="31" t="s">
        <v>239</v>
      </c>
      <c r="F2" s="31" t="s">
        <v>239</v>
      </c>
      <c r="G2" s="31" t="s">
        <v>239</v>
      </c>
      <c r="H2" s="6">
        <v>1</v>
      </c>
      <c r="I2" s="6">
        <v>0</v>
      </c>
      <c r="J2" s="26">
        <v>0</v>
      </c>
      <c r="K2" s="32" t="s">
        <v>95</v>
      </c>
      <c r="L2" s="6">
        <v>0</v>
      </c>
      <c r="M2" s="6">
        <v>0</v>
      </c>
      <c r="N2" s="6">
        <v>0</v>
      </c>
      <c r="O2" s="32" t="s">
        <v>95</v>
      </c>
    </row>
    <row r="3" spans="1:15" ht="30.9" customHeight="1" x14ac:dyDescent="0.35"/>
    <row r="4" spans="1:15" ht="30.65" customHeight="1" x14ac:dyDescent="0.35">
      <c r="A4" s="45" t="s">
        <v>81</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3</v>
      </c>
      <c r="C7" s="37"/>
    </row>
    <row r="8" spans="1:15" ht="58" x14ac:dyDescent="0.35">
      <c r="A8" s="8" t="s">
        <v>84</v>
      </c>
      <c r="B8" s="6">
        <v>1</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u6hW41chOHAQ+FXDwyJAImYVi6cLhaTa0J0eiS9hE1EufNOYfaEzuFO5wh3TiXsdPdDNTU2dSqPSJ1Ez3dqZAw==" saltValue="3wD3q1zyzh66Nd8hKnjpJQ==" spinCount="100000" sheet="1" objects="1" scenarios="1"/>
  <mergeCells count="1">
    <mergeCell ref="A4: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EE7E-CB30-4423-A235-BACA56FA87F1}">
  <dimension ref="A1:V17"/>
  <sheetViews>
    <sheetView zoomScaleNormal="100" workbookViewId="0">
      <selection sqref="A1:XFD1048576"/>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22" ht="145" x14ac:dyDescent="0.35">
      <c r="A1" s="4" t="s">
        <v>243</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22" s="33" customFormat="1" ht="72.5" x14ac:dyDescent="0.35">
      <c r="A2" s="6" t="s">
        <v>242</v>
      </c>
      <c r="B2" s="31" t="s">
        <v>239</v>
      </c>
      <c r="C2" s="31" t="s">
        <v>239</v>
      </c>
      <c r="D2" s="31" t="s">
        <v>239</v>
      </c>
      <c r="E2" s="31" t="s">
        <v>239</v>
      </c>
      <c r="F2" s="31" t="s">
        <v>239</v>
      </c>
      <c r="G2" s="31" t="s">
        <v>239</v>
      </c>
      <c r="H2" s="6">
        <v>1</v>
      </c>
      <c r="I2" s="6">
        <v>0</v>
      </c>
      <c r="J2" s="26">
        <v>0</v>
      </c>
      <c r="K2" s="32" t="s">
        <v>95</v>
      </c>
      <c r="L2" s="6">
        <v>0</v>
      </c>
      <c r="M2" s="6">
        <v>0</v>
      </c>
      <c r="N2" s="6">
        <v>0</v>
      </c>
      <c r="O2" s="32" t="s">
        <v>95</v>
      </c>
      <c r="P2" s="29"/>
      <c r="Q2" s="7"/>
      <c r="R2" s="7"/>
      <c r="S2" s="7"/>
      <c r="T2" s="7"/>
      <c r="U2" s="7"/>
      <c r="V2" s="7"/>
    </row>
    <row r="3" spans="1:22" ht="30.9" customHeight="1" x14ac:dyDescent="0.35"/>
    <row r="4" spans="1:22" ht="42" customHeight="1" x14ac:dyDescent="0.35">
      <c r="A4" s="45" t="s">
        <v>244</v>
      </c>
      <c r="B4" s="46"/>
      <c r="C4" s="42"/>
    </row>
    <row r="5" spans="1:22" ht="42" customHeight="1" x14ac:dyDescent="0.35">
      <c r="A5" s="8" t="s">
        <v>61</v>
      </c>
      <c r="B5" s="6" t="s">
        <v>23</v>
      </c>
      <c r="C5" s="42"/>
    </row>
    <row r="6" spans="1:22" ht="42" customHeight="1" x14ac:dyDescent="0.35">
      <c r="A6" s="8" t="s">
        <v>82</v>
      </c>
      <c r="B6" s="6">
        <v>1</v>
      </c>
      <c r="C6" s="42"/>
    </row>
    <row r="7" spans="1:22" ht="87" x14ac:dyDescent="0.35">
      <c r="A7" s="8" t="s">
        <v>83</v>
      </c>
      <c r="B7" s="6">
        <v>2</v>
      </c>
      <c r="C7" s="7"/>
    </row>
    <row r="8" spans="1:22" ht="58" x14ac:dyDescent="0.35">
      <c r="A8" s="8" t="s">
        <v>84</v>
      </c>
      <c r="B8" s="6">
        <v>1</v>
      </c>
      <c r="C8" s="7"/>
    </row>
    <row r="9" spans="1:22" ht="116" x14ac:dyDescent="0.35">
      <c r="A9" s="8" t="s">
        <v>85</v>
      </c>
      <c r="B9" s="6">
        <v>0</v>
      </c>
      <c r="C9" s="7"/>
    </row>
    <row r="10" spans="1:22" ht="87" x14ac:dyDescent="0.35">
      <c r="A10" s="8" t="s">
        <v>86</v>
      </c>
      <c r="B10" s="6">
        <v>0</v>
      </c>
      <c r="C10" s="7"/>
    </row>
    <row r="11" spans="1:22" ht="145" x14ac:dyDescent="0.35">
      <c r="A11" s="8" t="s">
        <v>87</v>
      </c>
      <c r="B11" s="6">
        <v>0</v>
      </c>
      <c r="C11" s="7"/>
    </row>
    <row r="12" spans="1:22" ht="72.5" x14ac:dyDescent="0.35">
      <c r="A12" s="8" t="s">
        <v>88</v>
      </c>
      <c r="B12" s="6">
        <v>0</v>
      </c>
      <c r="C12" s="7"/>
    </row>
    <row r="13" spans="1:22" ht="87" x14ac:dyDescent="0.35">
      <c r="A13" s="8" t="s">
        <v>89</v>
      </c>
      <c r="B13" s="6">
        <v>0</v>
      </c>
      <c r="C13" s="7"/>
    </row>
    <row r="14" spans="1:22" ht="101.5" x14ac:dyDescent="0.35">
      <c r="A14" s="8" t="s">
        <v>90</v>
      </c>
      <c r="B14" s="6">
        <v>0</v>
      </c>
      <c r="C14" s="7"/>
    </row>
    <row r="15" spans="1:22" ht="101.5" x14ac:dyDescent="0.35">
      <c r="A15" s="8" t="s">
        <v>91</v>
      </c>
      <c r="B15" s="6">
        <v>0</v>
      </c>
      <c r="C15" s="7"/>
    </row>
    <row r="16" spans="1:22" ht="101.5" x14ac:dyDescent="0.35">
      <c r="A16" s="8" t="s">
        <v>92</v>
      </c>
      <c r="B16" s="6">
        <v>0</v>
      </c>
      <c r="C16" s="7"/>
    </row>
    <row r="17" spans="1:3" ht="145" x14ac:dyDescent="0.35">
      <c r="A17" s="38" t="s">
        <v>93</v>
      </c>
      <c r="B17" s="6">
        <v>0</v>
      </c>
      <c r="C17" s="7"/>
    </row>
  </sheetData>
  <sheetProtection algorithmName="SHA-512" hashValue="SIZ7AFe090W7VBxxazC+ADwhLaMh/AVv/ewU9l7rqCp/cg0l+PPIxB9m58PA5V0L11fHKchR4SqBaDqJEzOiEQ==" saltValue="pUEdeHwfuDHOiEqtkROsxw==" spinCount="100000" sheet="1" objects="1" scenarios="1"/>
  <mergeCells count="1">
    <mergeCell ref="A4:B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CC98-4287-4801-AC19-434CEF634392}">
  <dimension ref="A1:O17"/>
  <sheetViews>
    <sheetView workbookViewId="0">
      <selection activeCell="M7" sqref="M7"/>
    </sheetView>
  </sheetViews>
  <sheetFormatPr defaultColWidth="9.08984375" defaultRowHeight="14.5" x14ac:dyDescent="0.35"/>
  <cols>
    <col min="1" max="1" width="13.90625" style="7" customWidth="1"/>
    <col min="2" max="2" width="14" style="7"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7"/>
  </cols>
  <sheetData>
    <row r="1" spans="1:15" ht="145" x14ac:dyDescent="0.35">
      <c r="A1" s="4" t="s">
        <v>35</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1" customFormat="1" ht="72.5" x14ac:dyDescent="0.35">
      <c r="A2" s="6" t="s">
        <v>145</v>
      </c>
      <c r="B2" s="31" t="s">
        <v>239</v>
      </c>
      <c r="C2" s="31" t="s">
        <v>239</v>
      </c>
      <c r="D2" s="31" t="s">
        <v>239</v>
      </c>
      <c r="E2" s="31" t="s">
        <v>239</v>
      </c>
      <c r="F2" s="31" t="s">
        <v>239</v>
      </c>
      <c r="G2" s="31" t="s">
        <v>239</v>
      </c>
      <c r="H2" s="6">
        <v>2</v>
      </c>
      <c r="I2" s="6">
        <v>0</v>
      </c>
      <c r="J2" s="26">
        <v>0</v>
      </c>
      <c r="K2" s="32" t="s">
        <v>95</v>
      </c>
      <c r="L2" s="6">
        <v>0</v>
      </c>
      <c r="M2" s="6">
        <v>0</v>
      </c>
      <c r="N2" s="6">
        <v>0</v>
      </c>
      <c r="O2" s="32" t="s">
        <v>95</v>
      </c>
    </row>
    <row r="3" spans="1:15" ht="30.9" customHeight="1" x14ac:dyDescent="0.35">
      <c r="B3" s="35"/>
      <c r="C3" s="7"/>
      <c r="D3" s="7"/>
      <c r="E3" s="35"/>
      <c r="F3" s="7"/>
      <c r="G3" s="7"/>
    </row>
    <row r="4" spans="1:15" ht="21" x14ac:dyDescent="0.35">
      <c r="A4" s="49" t="s">
        <v>29</v>
      </c>
      <c r="B4" s="50"/>
      <c r="C4" s="37"/>
    </row>
    <row r="5" spans="1:15" s="5" customFormat="1" ht="42" customHeight="1" x14ac:dyDescent="0.35">
      <c r="A5" s="8" t="s">
        <v>61</v>
      </c>
      <c r="B5" s="6" t="s">
        <v>23</v>
      </c>
      <c r="C5" s="37"/>
      <c r="H5" s="7"/>
      <c r="I5" s="7"/>
      <c r="J5" s="34"/>
      <c r="K5" s="35"/>
      <c r="L5" s="7"/>
      <c r="M5" s="7"/>
      <c r="N5" s="7"/>
      <c r="O5" s="35"/>
    </row>
    <row r="6" spans="1:15" s="5" customFormat="1" ht="42" customHeight="1" x14ac:dyDescent="0.35">
      <c r="A6" s="8" t="s">
        <v>82</v>
      </c>
      <c r="B6" s="6">
        <v>3</v>
      </c>
      <c r="C6" s="37"/>
      <c r="H6" s="7"/>
      <c r="I6" s="7"/>
      <c r="J6" s="34"/>
      <c r="K6" s="35"/>
      <c r="L6" s="7"/>
      <c r="M6" s="7"/>
      <c r="N6" s="7"/>
      <c r="O6" s="35"/>
    </row>
    <row r="7" spans="1:15" ht="87" x14ac:dyDescent="0.35">
      <c r="A7" s="8" t="s">
        <v>83</v>
      </c>
      <c r="B7" s="6">
        <v>7</v>
      </c>
      <c r="C7" s="37"/>
    </row>
    <row r="8" spans="1:15" ht="58" x14ac:dyDescent="0.35">
      <c r="A8" s="8" t="s">
        <v>84</v>
      </c>
      <c r="B8" s="6">
        <v>2</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row>
    <row r="16" spans="1:15" ht="101.5" x14ac:dyDescent="0.35">
      <c r="A16" s="8" t="s">
        <v>92</v>
      </c>
      <c r="B16" s="6">
        <v>0</v>
      </c>
    </row>
    <row r="17" spans="1:2" ht="145" x14ac:dyDescent="0.35">
      <c r="A17" s="38" t="s">
        <v>93</v>
      </c>
      <c r="B17" s="6">
        <v>0</v>
      </c>
    </row>
  </sheetData>
  <sheetProtection algorithmName="SHA-512" hashValue="nDgCKsDiqOkMA4T/RL4QnSjQa4FyQI2LOe0xYmg7t92yrXOHvbphZu1ekavCV8RVXSLxfMSpMJ7l5HQrrhjK2w==" saltValue="Wu9O5oj4EYYLPpgwb8RZrg==" spinCount="100000" sheet="1" objects="1" scenarios="1"/>
  <mergeCells count="1">
    <mergeCell ref="A4:B4"/>
  </mergeCells>
  <phoneticPr fontId="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F8-A5A0-4A7E-8953-4810495332D0}">
  <dimension ref="A1:O30"/>
  <sheetViews>
    <sheetView topLeftCell="A12" workbookViewId="0">
      <selection activeCell="M7" sqref="M7"/>
    </sheetView>
  </sheetViews>
  <sheetFormatPr defaultColWidth="9.08984375" defaultRowHeight="14.5" x14ac:dyDescent="0.35"/>
  <cols>
    <col min="1" max="1" width="13.90625" style="7" customWidth="1"/>
    <col min="2" max="2" width="14" style="7" customWidth="1"/>
    <col min="3" max="7" width="15.6328125" style="5" customWidth="1"/>
    <col min="8" max="9" width="15.6328125" style="7" customWidth="1"/>
    <col min="10" max="10" width="15.6328125" style="34" customWidth="1"/>
    <col min="11" max="11" width="31.1796875" style="35" customWidth="1"/>
    <col min="12" max="14" width="15.6328125" style="7" customWidth="1"/>
    <col min="15" max="15" width="15.6328125" style="35" customWidth="1"/>
    <col min="16" max="16384" width="9.08984375" style="7"/>
  </cols>
  <sheetData>
    <row r="1" spans="1:15" ht="145" x14ac:dyDescent="0.35">
      <c r="A1" s="4" t="s">
        <v>31</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1" customFormat="1" ht="72.5" x14ac:dyDescent="0.35">
      <c r="A2" s="6" t="s">
        <v>176</v>
      </c>
      <c r="B2" s="31" t="s">
        <v>239</v>
      </c>
      <c r="C2" s="31" t="s">
        <v>239</v>
      </c>
      <c r="D2" s="31" t="s">
        <v>239</v>
      </c>
      <c r="E2" s="31" t="s">
        <v>239</v>
      </c>
      <c r="F2" s="31" t="s">
        <v>239</v>
      </c>
      <c r="G2" s="31" t="s">
        <v>239</v>
      </c>
      <c r="H2" s="6">
        <v>2</v>
      </c>
      <c r="I2" s="6">
        <v>0</v>
      </c>
      <c r="J2" s="26">
        <v>0</v>
      </c>
      <c r="K2" s="32" t="s">
        <v>95</v>
      </c>
      <c r="L2" s="6">
        <v>0</v>
      </c>
      <c r="M2" s="6">
        <v>0</v>
      </c>
      <c r="N2" s="6">
        <v>0</v>
      </c>
      <c r="O2" s="32" t="s">
        <v>95</v>
      </c>
    </row>
    <row r="3" spans="1:15" s="11" customFormat="1" ht="72.5" x14ac:dyDescent="0.35">
      <c r="A3" s="6" t="s">
        <v>175</v>
      </c>
      <c r="B3" s="31" t="s">
        <v>239</v>
      </c>
      <c r="C3" s="31" t="s">
        <v>239</v>
      </c>
      <c r="D3" s="31" t="s">
        <v>239</v>
      </c>
      <c r="E3" s="31" t="s">
        <v>239</v>
      </c>
      <c r="F3" s="31" t="s">
        <v>239</v>
      </c>
      <c r="G3" s="31" t="s">
        <v>239</v>
      </c>
      <c r="H3" s="6">
        <v>2</v>
      </c>
      <c r="I3" s="6">
        <v>0</v>
      </c>
      <c r="J3" s="26">
        <v>0</v>
      </c>
      <c r="K3" s="32" t="s">
        <v>95</v>
      </c>
      <c r="L3" s="6">
        <v>0</v>
      </c>
      <c r="M3" s="6">
        <v>0</v>
      </c>
      <c r="N3" s="6">
        <v>0</v>
      </c>
      <c r="O3" s="32" t="s">
        <v>95</v>
      </c>
    </row>
    <row r="4" spans="1:15" s="11" customFormat="1" ht="72.5" x14ac:dyDescent="0.35">
      <c r="A4" s="6" t="s">
        <v>177</v>
      </c>
      <c r="B4" s="31" t="s">
        <v>239</v>
      </c>
      <c r="C4" s="31" t="s">
        <v>239</v>
      </c>
      <c r="D4" s="31" t="s">
        <v>239</v>
      </c>
      <c r="E4" s="31" t="s">
        <v>239</v>
      </c>
      <c r="F4" s="31" t="s">
        <v>239</v>
      </c>
      <c r="G4" s="31" t="s">
        <v>239</v>
      </c>
      <c r="H4" s="6">
        <v>1</v>
      </c>
      <c r="I4" s="6">
        <v>0</v>
      </c>
      <c r="J4" s="26">
        <v>0</v>
      </c>
      <c r="K4" s="32" t="s">
        <v>95</v>
      </c>
      <c r="L4" s="6">
        <v>0</v>
      </c>
      <c r="M4" s="6">
        <v>0</v>
      </c>
      <c r="N4" s="6">
        <v>0</v>
      </c>
      <c r="O4" s="32" t="s">
        <v>95</v>
      </c>
    </row>
    <row r="5" spans="1:15" s="11" customFormat="1" ht="188.5" x14ac:dyDescent="0.35">
      <c r="A5" s="6" t="s">
        <v>178</v>
      </c>
      <c r="B5" s="31" t="s">
        <v>239</v>
      </c>
      <c r="C5" s="31" t="s">
        <v>239</v>
      </c>
      <c r="D5" s="31" t="s">
        <v>239</v>
      </c>
      <c r="E5" s="31" t="s">
        <v>239</v>
      </c>
      <c r="F5" s="31" t="s">
        <v>239</v>
      </c>
      <c r="G5" s="31" t="s">
        <v>239</v>
      </c>
      <c r="H5" s="6">
        <v>58</v>
      </c>
      <c r="I5" s="6">
        <v>0</v>
      </c>
      <c r="J5" s="26">
        <v>3</v>
      </c>
      <c r="K5" s="32" t="s">
        <v>160</v>
      </c>
      <c r="L5" s="6">
        <v>0</v>
      </c>
      <c r="M5" s="6">
        <v>0</v>
      </c>
      <c r="N5" s="6">
        <v>0</v>
      </c>
      <c r="O5" s="32" t="s">
        <v>95</v>
      </c>
    </row>
    <row r="6" spans="1:15" s="11" customFormat="1" ht="72.5" x14ac:dyDescent="0.35">
      <c r="A6" s="6" t="s">
        <v>179</v>
      </c>
      <c r="B6" s="31" t="s">
        <v>239</v>
      </c>
      <c r="C6" s="31" t="s">
        <v>239</v>
      </c>
      <c r="D6" s="31" t="s">
        <v>239</v>
      </c>
      <c r="E6" s="31" t="s">
        <v>239</v>
      </c>
      <c r="F6" s="31" t="s">
        <v>239</v>
      </c>
      <c r="G6" s="31" t="s">
        <v>239</v>
      </c>
      <c r="H6" s="6">
        <v>1</v>
      </c>
      <c r="I6" s="6">
        <v>0</v>
      </c>
      <c r="J6" s="26">
        <v>0</v>
      </c>
      <c r="K6" s="32" t="s">
        <v>95</v>
      </c>
      <c r="L6" s="6">
        <v>0</v>
      </c>
      <c r="M6" s="6">
        <v>0</v>
      </c>
      <c r="N6" s="6">
        <v>0</v>
      </c>
      <c r="O6" s="32" t="s">
        <v>95</v>
      </c>
    </row>
    <row r="7" spans="1:15" s="11" customFormat="1" ht="72.5" x14ac:dyDescent="0.35">
      <c r="A7" s="6" t="s">
        <v>180</v>
      </c>
      <c r="B7" s="31" t="s">
        <v>239</v>
      </c>
      <c r="C7" s="31" t="s">
        <v>239</v>
      </c>
      <c r="D7" s="31" t="s">
        <v>239</v>
      </c>
      <c r="E7" s="31" t="s">
        <v>239</v>
      </c>
      <c r="F7" s="31" t="s">
        <v>239</v>
      </c>
      <c r="G7" s="31" t="s">
        <v>239</v>
      </c>
      <c r="H7" s="6">
        <v>10</v>
      </c>
      <c r="I7" s="6">
        <v>0</v>
      </c>
      <c r="J7" s="26">
        <v>0</v>
      </c>
      <c r="K7" s="32" t="s">
        <v>161</v>
      </c>
      <c r="L7" s="6">
        <v>0</v>
      </c>
      <c r="M7" s="6">
        <v>0</v>
      </c>
      <c r="N7" s="6">
        <v>0</v>
      </c>
      <c r="O7" s="32" t="s">
        <v>95</v>
      </c>
    </row>
    <row r="8" spans="1:15" s="11" customFormat="1" ht="72.5" x14ac:dyDescent="0.35">
      <c r="A8" s="6" t="s">
        <v>181</v>
      </c>
      <c r="B8" s="31" t="s">
        <v>239</v>
      </c>
      <c r="C8" s="31" t="s">
        <v>239</v>
      </c>
      <c r="D8" s="31" t="s">
        <v>239</v>
      </c>
      <c r="E8" s="31" t="s">
        <v>239</v>
      </c>
      <c r="F8" s="31" t="s">
        <v>239</v>
      </c>
      <c r="G8" s="31" t="s">
        <v>239</v>
      </c>
      <c r="H8" s="6">
        <v>12</v>
      </c>
      <c r="I8" s="6">
        <v>0</v>
      </c>
      <c r="J8" s="26">
        <v>0</v>
      </c>
      <c r="K8" s="32" t="s">
        <v>162</v>
      </c>
      <c r="L8" s="6">
        <v>0</v>
      </c>
      <c r="M8" s="6">
        <v>0</v>
      </c>
      <c r="N8" s="6">
        <v>0</v>
      </c>
      <c r="O8" s="32" t="s">
        <v>95</v>
      </c>
    </row>
    <row r="9" spans="1:15" s="11" customFormat="1" ht="130.5" x14ac:dyDescent="0.35">
      <c r="A9" s="6" t="s">
        <v>182</v>
      </c>
      <c r="B9" s="31" t="s">
        <v>239</v>
      </c>
      <c r="C9" s="31" t="s">
        <v>239</v>
      </c>
      <c r="D9" s="31" t="s">
        <v>239</v>
      </c>
      <c r="E9" s="31" t="s">
        <v>239</v>
      </c>
      <c r="F9" s="31" t="s">
        <v>239</v>
      </c>
      <c r="G9" s="31" t="s">
        <v>239</v>
      </c>
      <c r="H9" s="6">
        <v>21</v>
      </c>
      <c r="I9" s="6">
        <v>0</v>
      </c>
      <c r="J9" s="26">
        <v>0</v>
      </c>
      <c r="K9" s="32" t="s">
        <v>163</v>
      </c>
      <c r="L9" s="6">
        <v>0</v>
      </c>
      <c r="M9" s="6">
        <v>0</v>
      </c>
      <c r="N9" s="6">
        <v>0</v>
      </c>
      <c r="O9" s="32" t="s">
        <v>95</v>
      </c>
    </row>
    <row r="10" spans="1:15" s="11" customFormat="1" ht="145" x14ac:dyDescent="0.35">
      <c r="A10" s="6" t="s">
        <v>183</v>
      </c>
      <c r="B10" s="31" t="s">
        <v>239</v>
      </c>
      <c r="C10" s="31" t="s">
        <v>239</v>
      </c>
      <c r="D10" s="31" t="s">
        <v>239</v>
      </c>
      <c r="E10" s="31" t="s">
        <v>239</v>
      </c>
      <c r="F10" s="31" t="s">
        <v>239</v>
      </c>
      <c r="G10" s="31" t="s">
        <v>239</v>
      </c>
      <c r="H10" s="6">
        <v>23</v>
      </c>
      <c r="I10" s="6">
        <v>0</v>
      </c>
      <c r="J10" s="26">
        <v>0</v>
      </c>
      <c r="K10" s="32" t="s">
        <v>164</v>
      </c>
      <c r="L10" s="6">
        <v>0</v>
      </c>
      <c r="M10" s="6">
        <v>0</v>
      </c>
      <c r="N10" s="6">
        <v>0</v>
      </c>
      <c r="O10" s="32" t="s">
        <v>95</v>
      </c>
    </row>
    <row r="11" spans="1:15" s="11" customFormat="1" ht="72.5" x14ac:dyDescent="0.35">
      <c r="A11" s="6" t="s">
        <v>184</v>
      </c>
      <c r="B11" s="31" t="s">
        <v>239</v>
      </c>
      <c r="C11" s="31" t="s">
        <v>239</v>
      </c>
      <c r="D11" s="31" t="s">
        <v>239</v>
      </c>
      <c r="E11" s="31" t="s">
        <v>239</v>
      </c>
      <c r="F11" s="31" t="s">
        <v>239</v>
      </c>
      <c r="G11" s="31" t="s">
        <v>239</v>
      </c>
      <c r="H11" s="6">
        <v>1</v>
      </c>
      <c r="I11" s="6">
        <v>0</v>
      </c>
      <c r="J11" s="26">
        <v>0</v>
      </c>
      <c r="K11" s="32" t="s">
        <v>95</v>
      </c>
      <c r="L11" s="6">
        <v>0</v>
      </c>
      <c r="M11" s="6">
        <v>0</v>
      </c>
      <c r="N11" s="6">
        <v>0</v>
      </c>
      <c r="O11" s="32" t="s">
        <v>95</v>
      </c>
    </row>
    <row r="12" spans="1:15" s="11" customFormat="1" ht="72.5" x14ac:dyDescent="0.35">
      <c r="A12" s="6" t="s">
        <v>185</v>
      </c>
      <c r="B12" s="31" t="s">
        <v>239</v>
      </c>
      <c r="C12" s="31" t="s">
        <v>239</v>
      </c>
      <c r="D12" s="31" t="s">
        <v>239</v>
      </c>
      <c r="E12" s="31" t="s">
        <v>239</v>
      </c>
      <c r="F12" s="31" t="s">
        <v>239</v>
      </c>
      <c r="G12" s="31" t="s">
        <v>239</v>
      </c>
      <c r="H12" s="6">
        <v>4</v>
      </c>
      <c r="I12" s="6">
        <v>0</v>
      </c>
      <c r="J12" s="26">
        <v>0</v>
      </c>
      <c r="K12" s="32" t="s">
        <v>165</v>
      </c>
      <c r="L12" s="6">
        <v>0</v>
      </c>
      <c r="M12" s="6">
        <v>0</v>
      </c>
      <c r="N12" s="6">
        <v>0</v>
      </c>
      <c r="O12" s="32" t="s">
        <v>95</v>
      </c>
    </row>
    <row r="13" spans="1:15" s="11" customFormat="1" ht="72.5" x14ac:dyDescent="0.35">
      <c r="A13" s="6" t="s">
        <v>186</v>
      </c>
      <c r="B13" s="31" t="s">
        <v>239</v>
      </c>
      <c r="C13" s="31" t="s">
        <v>239</v>
      </c>
      <c r="D13" s="31" t="s">
        <v>239</v>
      </c>
      <c r="E13" s="31" t="s">
        <v>239</v>
      </c>
      <c r="F13" s="31" t="s">
        <v>239</v>
      </c>
      <c r="G13" s="31" t="s">
        <v>239</v>
      </c>
      <c r="H13" s="6">
        <v>7</v>
      </c>
      <c r="I13" s="6">
        <v>0</v>
      </c>
      <c r="J13" s="26">
        <v>1</v>
      </c>
      <c r="K13" s="32" t="s">
        <v>166</v>
      </c>
      <c r="L13" s="6">
        <v>0</v>
      </c>
      <c r="M13" s="6">
        <v>0</v>
      </c>
      <c r="N13" s="6">
        <v>0</v>
      </c>
      <c r="O13" s="32" t="s">
        <v>95</v>
      </c>
    </row>
    <row r="14" spans="1:15" s="11" customFormat="1" ht="72.5" x14ac:dyDescent="0.35">
      <c r="A14" s="6" t="s">
        <v>187</v>
      </c>
      <c r="B14" s="31" t="s">
        <v>239</v>
      </c>
      <c r="C14" s="31" t="s">
        <v>239</v>
      </c>
      <c r="D14" s="31" t="s">
        <v>239</v>
      </c>
      <c r="E14" s="31" t="s">
        <v>239</v>
      </c>
      <c r="F14" s="31" t="s">
        <v>239</v>
      </c>
      <c r="G14" s="31" t="s">
        <v>239</v>
      </c>
      <c r="H14" s="6">
        <v>20</v>
      </c>
      <c r="I14" s="6">
        <v>0</v>
      </c>
      <c r="J14" s="26">
        <v>0</v>
      </c>
      <c r="K14" s="32" t="s">
        <v>167</v>
      </c>
      <c r="L14" s="6">
        <v>0</v>
      </c>
      <c r="M14" s="6">
        <v>0</v>
      </c>
      <c r="N14" s="6">
        <v>0</v>
      </c>
      <c r="O14" s="32" t="s">
        <v>95</v>
      </c>
    </row>
    <row r="15" spans="1:15" s="11" customFormat="1" ht="72.5" x14ac:dyDescent="0.35">
      <c r="A15" s="6" t="s">
        <v>188</v>
      </c>
      <c r="B15" s="31" t="s">
        <v>239</v>
      </c>
      <c r="C15" s="31" t="s">
        <v>239</v>
      </c>
      <c r="D15" s="31" t="s">
        <v>239</v>
      </c>
      <c r="E15" s="31" t="s">
        <v>239</v>
      </c>
      <c r="F15" s="31" t="s">
        <v>239</v>
      </c>
      <c r="G15" s="31" t="s">
        <v>239</v>
      </c>
      <c r="H15" s="6">
        <v>4</v>
      </c>
      <c r="I15" s="6">
        <v>0</v>
      </c>
      <c r="J15" s="26">
        <v>0</v>
      </c>
      <c r="K15" s="32" t="s">
        <v>168</v>
      </c>
      <c r="L15" s="6">
        <v>0</v>
      </c>
      <c r="M15" s="6">
        <v>0</v>
      </c>
      <c r="N15" s="6">
        <v>0</v>
      </c>
      <c r="O15" s="32" t="s">
        <v>95</v>
      </c>
    </row>
    <row r="16" spans="1:15" x14ac:dyDescent="0.35">
      <c r="C16" s="37"/>
    </row>
    <row r="17" spans="1:15" ht="69.650000000000006" customHeight="1" x14ac:dyDescent="0.35">
      <c r="A17" s="51" t="s">
        <v>30</v>
      </c>
      <c r="B17" s="52"/>
      <c r="C17" s="37"/>
    </row>
    <row r="18" spans="1:15" s="5" customFormat="1" ht="42" customHeight="1" x14ac:dyDescent="0.35">
      <c r="A18" s="8" t="s">
        <v>61</v>
      </c>
      <c r="B18" s="6" t="s">
        <v>23</v>
      </c>
      <c r="C18" s="37"/>
      <c r="H18" s="7"/>
      <c r="I18" s="7"/>
      <c r="J18" s="34"/>
      <c r="K18" s="35"/>
      <c r="L18" s="7"/>
      <c r="M18" s="7"/>
      <c r="N18" s="7"/>
      <c r="O18" s="35"/>
    </row>
    <row r="19" spans="1:15" s="5" customFormat="1" ht="42" customHeight="1" x14ac:dyDescent="0.35">
      <c r="A19" s="8" t="s">
        <v>82</v>
      </c>
      <c r="B19" s="6">
        <v>8</v>
      </c>
      <c r="C19" s="37"/>
      <c r="H19" s="7"/>
      <c r="I19" s="7"/>
      <c r="J19" s="34"/>
      <c r="K19" s="35"/>
      <c r="L19" s="7"/>
      <c r="M19" s="7"/>
      <c r="N19" s="7"/>
      <c r="O19" s="35"/>
    </row>
    <row r="20" spans="1:15" ht="87" x14ac:dyDescent="0.35">
      <c r="A20" s="8" t="s">
        <v>83</v>
      </c>
      <c r="B20" s="6">
        <v>24</v>
      </c>
      <c r="C20" s="37"/>
    </row>
    <row r="21" spans="1:15" ht="58" x14ac:dyDescent="0.35">
      <c r="A21" s="8" t="s">
        <v>84</v>
      </c>
      <c r="B21" s="6">
        <v>166</v>
      </c>
      <c r="C21" s="37"/>
    </row>
    <row r="22" spans="1:15" ht="116" x14ac:dyDescent="0.35">
      <c r="A22" s="8" t="s">
        <v>85</v>
      </c>
      <c r="B22" s="6">
        <v>4</v>
      </c>
      <c r="C22" s="37"/>
    </row>
    <row r="23" spans="1:15" ht="87" x14ac:dyDescent="0.35">
      <c r="A23" s="8" t="s">
        <v>86</v>
      </c>
      <c r="B23" s="6">
        <v>9</v>
      </c>
      <c r="C23" s="37"/>
    </row>
    <row r="24" spans="1:15" ht="145" x14ac:dyDescent="0.35">
      <c r="A24" s="8" t="s">
        <v>87</v>
      </c>
      <c r="B24" s="6">
        <v>0</v>
      </c>
      <c r="C24" s="37"/>
    </row>
    <row r="25" spans="1:15" ht="72.5" x14ac:dyDescent="0.35">
      <c r="A25" s="8" t="s">
        <v>88</v>
      </c>
      <c r="B25" s="6">
        <v>0</v>
      </c>
    </row>
    <row r="26" spans="1:15" ht="87" x14ac:dyDescent="0.35">
      <c r="A26" s="8" t="s">
        <v>89</v>
      </c>
      <c r="B26" s="6">
        <v>0</v>
      </c>
    </row>
    <row r="27" spans="1:15" ht="101.5" x14ac:dyDescent="0.35">
      <c r="A27" s="8" t="s">
        <v>90</v>
      </c>
      <c r="B27" s="6">
        <v>0</v>
      </c>
    </row>
    <row r="28" spans="1:15" ht="101.5" x14ac:dyDescent="0.35">
      <c r="A28" s="8" t="s">
        <v>91</v>
      </c>
      <c r="B28" s="6">
        <v>0</v>
      </c>
    </row>
    <row r="29" spans="1:15" ht="101.5" x14ac:dyDescent="0.35">
      <c r="A29" s="8" t="s">
        <v>92</v>
      </c>
      <c r="B29" s="6">
        <v>0</v>
      </c>
    </row>
    <row r="30" spans="1:15" ht="145" x14ac:dyDescent="0.35">
      <c r="A30" s="38" t="s">
        <v>93</v>
      </c>
      <c r="B30" s="6">
        <v>0</v>
      </c>
    </row>
  </sheetData>
  <sheetProtection algorithmName="SHA-512" hashValue="JJt3bIE51H3FyebudoIoHm1vsR5KPdqY6sUMvqpeQm3eUNya5hPQjAPT+BiZhX6DPfrMCoBFeNYiVyEmMQw3pA==" saltValue="ONnnqmsXWgKth9SQa1YtfA==" spinCount="100000" sheet="1" objects="1" scenarios="1"/>
  <mergeCells count="1">
    <mergeCell ref="A17:B17"/>
  </mergeCells>
  <phoneticPr fontId="5"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16:J1048576" xr:uid="{A3320DC2-7644-42D1-B49F-353A19F8F1C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16:L1048576" xr:uid="{5E94A542-CC64-4119-A562-FC7D96660FA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16:M1048576" xr:uid="{4B83C9CF-4467-4407-80E6-AACCA5BE92D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16:N1048576" xr:uid="{AFE5D865-321A-46EC-A809-0E390A9DE4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16:I126" xr:uid="{7B2A2881-0197-4763-9DA7-F47DF280783D}">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16:H126" xr:uid="{13F090E0-BE1D-4DC1-BBF7-6264A5206BFF}">
      <formula1>0</formula1>
      <formula2>3000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C4D7-C8E8-4EE4-9EE4-BFA8AD1465BC}">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125</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53" t="s">
        <v>60</v>
      </c>
      <c r="B2" s="53"/>
      <c r="C2" s="53"/>
      <c r="D2" s="53"/>
      <c r="E2" s="53"/>
      <c r="F2" s="53"/>
      <c r="G2" s="53"/>
      <c r="H2" s="53"/>
      <c r="I2" s="53"/>
      <c r="J2" s="53"/>
      <c r="K2" s="53"/>
      <c r="L2" s="53"/>
      <c r="M2" s="53"/>
      <c r="N2" s="53"/>
      <c r="O2" s="53"/>
    </row>
    <row r="3" spans="1:15" ht="30.9" customHeight="1" x14ac:dyDescent="0.35">
      <c r="C3" s="36"/>
    </row>
    <row r="4" spans="1:15" ht="45" customHeight="1" x14ac:dyDescent="0.35">
      <c r="A4" s="45" t="s">
        <v>124</v>
      </c>
      <c r="B4" s="46"/>
      <c r="C4" s="36"/>
    </row>
    <row r="5" spans="1:15" ht="42" customHeight="1" x14ac:dyDescent="0.35">
      <c r="A5" s="8" t="s">
        <v>61</v>
      </c>
      <c r="B5" s="6" t="s">
        <v>23</v>
      </c>
      <c r="C5" s="36"/>
    </row>
    <row r="6" spans="1:15" ht="42" customHeight="1" x14ac:dyDescent="0.35">
      <c r="A6" s="8" t="s">
        <v>82</v>
      </c>
      <c r="B6" s="6">
        <v>1</v>
      </c>
      <c r="C6" s="37"/>
    </row>
    <row r="7" spans="1:15" ht="87" x14ac:dyDescent="0.35">
      <c r="A7" s="8" t="s">
        <v>83</v>
      </c>
      <c r="B7" s="6">
        <v>1</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2" ht="145" x14ac:dyDescent="0.35">
      <c r="A17" s="38" t="s">
        <v>93</v>
      </c>
      <c r="B17" s="6">
        <v>0</v>
      </c>
    </row>
  </sheetData>
  <sheetProtection algorithmName="SHA-512" hashValue="GyNG3gFHL4BtIqKjQF8/7zwLvhJobGrjq5kRuNT6Qf6HVNpMYypfc6wNkkEpsix071qUXE3dqe3epWE76or9hg==" saltValue="WTjTAoU3Of3Lx7puv3Esug==" spinCount="100000" sheet="1" objects="1" scenarios="1"/>
  <mergeCells count="2">
    <mergeCell ref="A2:O2"/>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9CE-4962-41D7-9343-6B2CE8692E8F}">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37</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72.5" x14ac:dyDescent="0.35">
      <c r="A2" s="6" t="s">
        <v>172</v>
      </c>
      <c r="B2" s="31" t="s">
        <v>239</v>
      </c>
      <c r="C2" s="31" t="s">
        <v>239</v>
      </c>
      <c r="D2" s="31" t="s">
        <v>239</v>
      </c>
      <c r="E2" s="31" t="s">
        <v>239</v>
      </c>
      <c r="F2" s="31" t="s">
        <v>239</v>
      </c>
      <c r="G2" s="31" t="s">
        <v>239</v>
      </c>
      <c r="H2" s="6">
        <v>1</v>
      </c>
      <c r="I2" s="6">
        <v>0</v>
      </c>
      <c r="J2" s="26">
        <v>0</v>
      </c>
      <c r="K2" s="32" t="s">
        <v>95</v>
      </c>
      <c r="L2" s="6">
        <v>0</v>
      </c>
      <c r="M2" s="6">
        <v>0</v>
      </c>
      <c r="N2" s="6">
        <v>0</v>
      </c>
      <c r="O2" s="32" t="s">
        <v>95</v>
      </c>
    </row>
    <row r="3" spans="1:15" ht="30.9" customHeight="1" x14ac:dyDescent="0.35"/>
    <row r="4" spans="1:15" ht="43.5" customHeight="1" x14ac:dyDescent="0.35">
      <c r="A4" s="45" t="s">
        <v>36</v>
      </c>
      <c r="B4" s="46"/>
      <c r="C4" s="36"/>
    </row>
    <row r="5" spans="1:15" ht="42" customHeight="1" x14ac:dyDescent="0.35">
      <c r="A5" s="8" t="s">
        <v>61</v>
      </c>
      <c r="B5" s="6" t="s">
        <v>23</v>
      </c>
      <c r="C5" s="36"/>
    </row>
    <row r="6" spans="1:15" ht="42" customHeight="1" x14ac:dyDescent="0.35">
      <c r="A6" s="8" t="s">
        <v>82</v>
      </c>
      <c r="B6" s="6">
        <v>2</v>
      </c>
      <c r="C6" s="36"/>
    </row>
    <row r="7" spans="1:15" ht="87" x14ac:dyDescent="0.35">
      <c r="A7" s="8" t="s">
        <v>83</v>
      </c>
      <c r="B7" s="6">
        <v>5</v>
      </c>
      <c r="C7" s="37"/>
    </row>
    <row r="8" spans="1:15" ht="58" x14ac:dyDescent="0.35">
      <c r="A8" s="8" t="s">
        <v>84</v>
      </c>
      <c r="B8" s="6">
        <v>1</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mKlJSJXqss/Jo059RpF4agoJLoUSu0/1dblh5Yc+dZrYEEn4m5SEMyo9htXPVxWL5aE5Ra1B0V4Vd6mZ8ua/pg==" saltValue="0M/CiDPI8wct2hF9WzEUqQ==" spinCount="100000" sheet="1" objects="1" scenarios="1"/>
  <mergeCells count="1">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E560-2997-4115-A869-6D79D1F16E02}">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38</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33" customFormat="1" ht="21" x14ac:dyDescent="0.35">
      <c r="A2" s="54" t="s">
        <v>60</v>
      </c>
      <c r="B2" s="55"/>
      <c r="C2" s="55"/>
      <c r="D2" s="55"/>
      <c r="E2" s="55"/>
      <c r="F2" s="55"/>
      <c r="G2" s="55"/>
      <c r="H2" s="55"/>
      <c r="I2" s="55"/>
      <c r="J2" s="55"/>
      <c r="K2" s="55"/>
      <c r="L2" s="55"/>
      <c r="M2" s="55"/>
      <c r="N2" s="55"/>
      <c r="O2" s="56"/>
    </row>
    <row r="3" spans="1:15" ht="30.9" customHeight="1" x14ac:dyDescent="0.35"/>
    <row r="4" spans="1:15" ht="43.5" customHeight="1" x14ac:dyDescent="0.35">
      <c r="A4" s="45" t="s">
        <v>39</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2</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hrnsx6rSzJtERensDdzzX6WjrAVAdqXi9sCenZ05vCj0WkUMO4yXXGZGX1SFbIrrq3dEW6kkh42s9QU2C1KkoQ==" saltValue="ZO6vtqcOEsVZ34Ar5Elz6Q==" spinCount="100000" sheet="1" objects="1" scenarios="1"/>
  <mergeCells count="2">
    <mergeCell ref="A4:B4"/>
    <mergeCell ref="A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73-A616-4BDC-8CD1-CAE41A15A09C}">
  <dimension ref="A1:O21"/>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24.90625" style="35" customWidth="1"/>
    <col min="12" max="14" width="15.6328125" style="7" customWidth="1"/>
    <col min="15" max="15" width="15.6328125" style="35" customWidth="1"/>
    <col min="16" max="16384" width="9.08984375" style="5"/>
  </cols>
  <sheetData>
    <row r="1" spans="1:15" ht="145" x14ac:dyDescent="0.35">
      <c r="A1" s="4" t="s">
        <v>41</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1" customFormat="1" ht="72.5" x14ac:dyDescent="0.35">
      <c r="A2" s="32" t="s">
        <v>191</v>
      </c>
      <c r="B2" s="31" t="s">
        <v>239</v>
      </c>
      <c r="C2" s="31" t="s">
        <v>239</v>
      </c>
      <c r="D2" s="31" t="s">
        <v>239</v>
      </c>
      <c r="E2" s="31" t="s">
        <v>239</v>
      </c>
      <c r="F2" s="31" t="s">
        <v>239</v>
      </c>
      <c r="G2" s="31" t="s">
        <v>239</v>
      </c>
      <c r="H2" s="32">
        <v>1</v>
      </c>
      <c r="I2" s="32">
        <v>0</v>
      </c>
      <c r="J2" s="27">
        <v>0</v>
      </c>
      <c r="K2" s="32" t="s">
        <v>95</v>
      </c>
      <c r="L2" s="32">
        <v>0</v>
      </c>
      <c r="M2" s="32">
        <v>0</v>
      </c>
      <c r="N2" s="32">
        <v>0</v>
      </c>
      <c r="O2" s="32" t="s">
        <v>95</v>
      </c>
    </row>
    <row r="3" spans="1:15" s="11" customFormat="1" ht="72.5" x14ac:dyDescent="0.35">
      <c r="A3" s="32" t="s">
        <v>192</v>
      </c>
      <c r="B3" s="31" t="s">
        <v>239</v>
      </c>
      <c r="C3" s="31" t="s">
        <v>239</v>
      </c>
      <c r="D3" s="31" t="s">
        <v>239</v>
      </c>
      <c r="E3" s="31" t="s">
        <v>239</v>
      </c>
      <c r="F3" s="31" t="s">
        <v>239</v>
      </c>
      <c r="G3" s="31" t="s">
        <v>239</v>
      </c>
      <c r="H3" s="32">
        <v>1</v>
      </c>
      <c r="I3" s="32">
        <v>0</v>
      </c>
      <c r="J3" s="27">
        <v>0</v>
      </c>
      <c r="K3" s="32" t="s">
        <v>95</v>
      </c>
      <c r="L3" s="32">
        <v>0</v>
      </c>
      <c r="M3" s="32">
        <v>0</v>
      </c>
      <c r="N3" s="32">
        <v>0</v>
      </c>
      <c r="O3" s="32" t="s">
        <v>95</v>
      </c>
    </row>
    <row r="4" spans="1:15" s="11" customFormat="1" ht="72.5" x14ac:dyDescent="0.35">
      <c r="A4" s="32" t="s">
        <v>193</v>
      </c>
      <c r="B4" s="31" t="s">
        <v>239</v>
      </c>
      <c r="C4" s="31" t="s">
        <v>239</v>
      </c>
      <c r="D4" s="31" t="s">
        <v>239</v>
      </c>
      <c r="E4" s="31" t="s">
        <v>239</v>
      </c>
      <c r="F4" s="31" t="s">
        <v>239</v>
      </c>
      <c r="G4" s="31" t="s">
        <v>239</v>
      </c>
      <c r="H4" s="32">
        <v>1</v>
      </c>
      <c r="I4" s="32">
        <v>0</v>
      </c>
      <c r="J4" s="27">
        <v>0</v>
      </c>
      <c r="K4" s="32" t="s">
        <v>95</v>
      </c>
      <c r="L4" s="32">
        <v>0</v>
      </c>
      <c r="M4" s="32">
        <v>0</v>
      </c>
      <c r="N4" s="32">
        <v>0</v>
      </c>
      <c r="O4" s="32" t="s">
        <v>95</v>
      </c>
    </row>
    <row r="5" spans="1:15" s="11" customFormat="1" ht="72.5" x14ac:dyDescent="0.35">
      <c r="A5" s="32" t="s">
        <v>194</v>
      </c>
      <c r="B5" s="31" t="s">
        <v>239</v>
      </c>
      <c r="C5" s="31" t="s">
        <v>239</v>
      </c>
      <c r="D5" s="31" t="s">
        <v>239</v>
      </c>
      <c r="E5" s="31" t="s">
        <v>239</v>
      </c>
      <c r="F5" s="31" t="s">
        <v>239</v>
      </c>
      <c r="G5" s="31" t="s">
        <v>239</v>
      </c>
      <c r="H5" s="32">
        <v>1</v>
      </c>
      <c r="I5" s="32">
        <v>0</v>
      </c>
      <c r="J5" s="27">
        <v>0</v>
      </c>
      <c r="K5" s="32" t="s">
        <v>95</v>
      </c>
      <c r="L5" s="32">
        <v>0</v>
      </c>
      <c r="M5" s="32">
        <v>0</v>
      </c>
      <c r="N5" s="32">
        <v>0</v>
      </c>
      <c r="O5" s="32" t="s">
        <v>95</v>
      </c>
    </row>
    <row r="6" spans="1:15" s="11" customFormat="1" ht="116" x14ac:dyDescent="0.35">
      <c r="A6" s="6" t="s">
        <v>195</v>
      </c>
      <c r="B6" s="31" t="s">
        <v>239</v>
      </c>
      <c r="C6" s="31" t="s">
        <v>239</v>
      </c>
      <c r="D6" s="31" t="s">
        <v>239</v>
      </c>
      <c r="E6" s="31" t="s">
        <v>239</v>
      </c>
      <c r="F6" s="31" t="s">
        <v>239</v>
      </c>
      <c r="G6" s="31" t="s">
        <v>239</v>
      </c>
      <c r="H6" s="32">
        <v>8</v>
      </c>
      <c r="I6" s="32">
        <v>0</v>
      </c>
      <c r="J6" s="27">
        <v>0</v>
      </c>
      <c r="K6" s="32" t="s">
        <v>174</v>
      </c>
      <c r="L6" s="32">
        <v>0</v>
      </c>
      <c r="M6" s="32">
        <v>0</v>
      </c>
      <c r="N6" s="32">
        <v>0</v>
      </c>
      <c r="O6" s="32" t="s">
        <v>95</v>
      </c>
    </row>
    <row r="7" spans="1:15" ht="30.9" customHeight="1" x14ac:dyDescent="0.35">
      <c r="C7" s="37"/>
    </row>
    <row r="8" spans="1:15" ht="39.65" customHeight="1" x14ac:dyDescent="0.35">
      <c r="A8" s="51" t="s">
        <v>40</v>
      </c>
      <c r="B8" s="52"/>
      <c r="C8" s="37"/>
    </row>
    <row r="9" spans="1:15" ht="42" customHeight="1" x14ac:dyDescent="0.35">
      <c r="A9" s="8" t="s">
        <v>61</v>
      </c>
      <c r="B9" s="6" t="s">
        <v>23</v>
      </c>
      <c r="C9" s="37"/>
    </row>
    <row r="10" spans="1:15" ht="42" customHeight="1" x14ac:dyDescent="0.35">
      <c r="A10" s="8" t="s">
        <v>82</v>
      </c>
      <c r="B10" s="6">
        <v>12</v>
      </c>
      <c r="C10" s="37"/>
    </row>
    <row r="11" spans="1:15" ht="87" x14ac:dyDescent="0.35">
      <c r="A11" s="8" t="s">
        <v>83</v>
      </c>
      <c r="B11" s="6">
        <v>37</v>
      </c>
      <c r="C11" s="37"/>
    </row>
    <row r="12" spans="1:15" ht="58" x14ac:dyDescent="0.35">
      <c r="A12" s="8" t="s">
        <v>84</v>
      </c>
      <c r="B12" s="6">
        <v>12</v>
      </c>
      <c r="C12" s="37"/>
    </row>
    <row r="13" spans="1:15" ht="116" x14ac:dyDescent="0.35">
      <c r="A13" s="8" t="s">
        <v>85</v>
      </c>
      <c r="B13" s="6">
        <v>0</v>
      </c>
      <c r="C13" s="37"/>
    </row>
    <row r="14" spans="1:15" ht="87" x14ac:dyDescent="0.35">
      <c r="A14" s="8" t="s">
        <v>86</v>
      </c>
      <c r="B14" s="6">
        <v>1</v>
      </c>
      <c r="C14" s="37"/>
    </row>
    <row r="15" spans="1:15" ht="145" x14ac:dyDescent="0.35">
      <c r="A15" s="8" t="s">
        <v>87</v>
      </c>
      <c r="B15" s="6">
        <v>0</v>
      </c>
    </row>
    <row r="16" spans="1:15" ht="72.5" x14ac:dyDescent="0.35">
      <c r="A16" s="8" t="s">
        <v>88</v>
      </c>
      <c r="B16" s="6">
        <v>0</v>
      </c>
    </row>
    <row r="17" spans="1:2" ht="87" x14ac:dyDescent="0.35">
      <c r="A17" s="8" t="s">
        <v>89</v>
      </c>
      <c r="B17" s="6">
        <v>0</v>
      </c>
    </row>
    <row r="18" spans="1:2" ht="101.5" x14ac:dyDescent="0.35">
      <c r="A18" s="8" t="s">
        <v>90</v>
      </c>
      <c r="B18" s="6">
        <v>0</v>
      </c>
    </row>
    <row r="19" spans="1:2" ht="101.5" x14ac:dyDescent="0.35">
      <c r="A19" s="8" t="s">
        <v>91</v>
      </c>
      <c r="B19" s="6">
        <v>0</v>
      </c>
    </row>
    <row r="20" spans="1:2" ht="101.5" x14ac:dyDescent="0.35">
      <c r="A20" s="8" t="s">
        <v>92</v>
      </c>
      <c r="B20" s="6">
        <v>0</v>
      </c>
    </row>
    <row r="21" spans="1:2" ht="145" x14ac:dyDescent="0.35">
      <c r="A21" s="38" t="s">
        <v>93</v>
      </c>
      <c r="B21" s="6">
        <v>0</v>
      </c>
    </row>
  </sheetData>
  <sheetProtection algorithmName="SHA-512" hashValue="5WA6tX+Zj1T0nmnVaMI0ryUIuqcJTkhJnCeZgiryHyLrUJnRXqxJvA4eRJekxwBIU0YNL0Nj1VqAht5WYcw+eg==" saltValue="1KEHhVy6VOKR/F/JdqK1ZA==" spinCount="100000" sheet="1" objects="1" scenarios="1"/>
  <mergeCells count="1">
    <mergeCell ref="A8:B8"/>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5F17-FF4B-4336-8F37-D6242C7222E3}">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110</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47" t="s">
        <v>60</v>
      </c>
      <c r="B2" s="48"/>
      <c r="C2" s="48"/>
      <c r="D2" s="48"/>
      <c r="E2" s="48"/>
      <c r="F2" s="48"/>
      <c r="G2" s="48"/>
      <c r="H2" s="48"/>
      <c r="I2" s="48"/>
      <c r="J2" s="48"/>
      <c r="K2" s="48"/>
      <c r="L2" s="48"/>
      <c r="M2" s="48"/>
      <c r="N2" s="48"/>
      <c r="O2" s="48"/>
    </row>
    <row r="3" spans="1:15" ht="30.9" customHeight="1" x14ac:dyDescent="0.35"/>
    <row r="4" spans="1:15" ht="21" customHeight="1" x14ac:dyDescent="0.35">
      <c r="A4" s="45" t="s">
        <v>111</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2</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uDx3ZbTmsw8GFUbTc0GcJxPDpkl8wr/JyovTu3mM7NRiwYXngftdj3vp1riuFIixysGKS8kMo+knmWQBKhjZCw==" saltValue="2vRpwqjBxmyN3icH0b2pXg==" spinCount="100000" sheet="1" objects="1" scenarios="1"/>
  <mergeCells count="2">
    <mergeCell ref="A4:B4"/>
    <mergeCell ref="A2:O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981D-BE63-404A-98E9-B371EAEB79D5}">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42</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33" customFormat="1" ht="21" x14ac:dyDescent="0.35">
      <c r="A2" s="47" t="s">
        <v>60</v>
      </c>
      <c r="B2" s="48"/>
      <c r="C2" s="48"/>
      <c r="D2" s="48"/>
      <c r="E2" s="48"/>
      <c r="F2" s="48"/>
      <c r="G2" s="48"/>
      <c r="H2" s="48"/>
      <c r="I2" s="48"/>
      <c r="J2" s="48"/>
      <c r="K2" s="48"/>
      <c r="L2" s="48"/>
      <c r="M2" s="48"/>
      <c r="N2" s="48"/>
      <c r="O2" s="48"/>
    </row>
    <row r="3" spans="1:15" ht="30.9" customHeight="1" x14ac:dyDescent="0.35"/>
    <row r="4" spans="1:15" ht="21" customHeight="1" x14ac:dyDescent="0.35">
      <c r="A4" s="45" t="s">
        <v>43</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3</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tmM7wcIzJqXTCCMYNY4KyfBtLlfrgE4e8EUqXWoh6Xs/1vesoJg1kqFIjTqSDWhL8EuLbxJ10YY4zllzX2fKzg==" saltValue="+peHrT1M3Sib8bzJnswB5g==" spinCount="100000" sheet="1" objects="1" scenarios="1"/>
  <mergeCells count="2">
    <mergeCell ref="A4:B4"/>
    <mergeCell ref="A2: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C240-3508-4A00-A665-840431846F94}">
  <dimension ref="A1:O20"/>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25</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2" customFormat="1" ht="72.5" x14ac:dyDescent="0.35">
      <c r="A2" s="39" t="s">
        <v>156</v>
      </c>
      <c r="B2" s="31" t="s">
        <v>239</v>
      </c>
      <c r="C2" s="31" t="s">
        <v>239</v>
      </c>
      <c r="D2" s="31" t="s">
        <v>239</v>
      </c>
      <c r="E2" s="31" t="s">
        <v>239</v>
      </c>
      <c r="F2" s="31" t="s">
        <v>239</v>
      </c>
      <c r="G2" s="31" t="s">
        <v>239</v>
      </c>
      <c r="H2" s="39">
        <v>1</v>
      </c>
      <c r="I2" s="39">
        <v>0</v>
      </c>
      <c r="J2" s="39">
        <v>0</v>
      </c>
      <c r="K2" s="39" t="s">
        <v>95</v>
      </c>
      <c r="L2" s="39">
        <v>0</v>
      </c>
      <c r="M2" s="39">
        <v>0</v>
      </c>
      <c r="N2" s="39">
        <v>0</v>
      </c>
      <c r="O2" s="39" t="s">
        <v>95</v>
      </c>
    </row>
    <row r="3" spans="1:15" s="12" customFormat="1" ht="72.5" x14ac:dyDescent="0.35">
      <c r="A3" s="39" t="s">
        <v>157</v>
      </c>
      <c r="B3" s="31" t="s">
        <v>239</v>
      </c>
      <c r="C3" s="31" t="s">
        <v>239</v>
      </c>
      <c r="D3" s="31" t="s">
        <v>239</v>
      </c>
      <c r="E3" s="31" t="s">
        <v>239</v>
      </c>
      <c r="F3" s="31" t="s">
        <v>239</v>
      </c>
      <c r="G3" s="31" t="s">
        <v>239</v>
      </c>
      <c r="H3" s="39">
        <v>4</v>
      </c>
      <c r="I3" s="39">
        <v>0</v>
      </c>
      <c r="J3" s="39">
        <v>0</v>
      </c>
      <c r="K3" s="39" t="s">
        <v>155</v>
      </c>
      <c r="L3" s="39">
        <v>0</v>
      </c>
      <c r="M3" s="39">
        <v>0</v>
      </c>
      <c r="N3" s="39">
        <v>0</v>
      </c>
      <c r="O3" s="39" t="s">
        <v>95</v>
      </c>
    </row>
    <row r="4" spans="1:15" s="12" customFormat="1" ht="72.5" x14ac:dyDescent="0.35">
      <c r="A4" s="39" t="s">
        <v>158</v>
      </c>
      <c r="B4" s="31" t="s">
        <v>239</v>
      </c>
      <c r="C4" s="31" t="s">
        <v>239</v>
      </c>
      <c r="D4" s="31" t="s">
        <v>239</v>
      </c>
      <c r="E4" s="31" t="s">
        <v>239</v>
      </c>
      <c r="F4" s="31" t="s">
        <v>239</v>
      </c>
      <c r="G4" s="31" t="s">
        <v>239</v>
      </c>
      <c r="H4" s="39">
        <v>2</v>
      </c>
      <c r="I4" s="39">
        <v>0</v>
      </c>
      <c r="J4" s="39">
        <v>0</v>
      </c>
      <c r="K4" s="39" t="s">
        <v>95</v>
      </c>
      <c r="L4" s="39">
        <v>0</v>
      </c>
      <c r="M4" s="39">
        <v>0</v>
      </c>
      <c r="N4" s="39">
        <v>0</v>
      </c>
      <c r="O4" s="39" t="s">
        <v>95</v>
      </c>
    </row>
    <row r="5" spans="1:15" s="12" customFormat="1" ht="72.5" x14ac:dyDescent="0.35">
      <c r="A5" s="39" t="s">
        <v>159</v>
      </c>
      <c r="B5" s="31" t="s">
        <v>239</v>
      </c>
      <c r="C5" s="31" t="s">
        <v>239</v>
      </c>
      <c r="D5" s="31" t="s">
        <v>239</v>
      </c>
      <c r="E5" s="31" t="s">
        <v>239</v>
      </c>
      <c r="F5" s="31" t="s">
        <v>239</v>
      </c>
      <c r="G5" s="31" t="s">
        <v>239</v>
      </c>
      <c r="H5" s="39">
        <v>1</v>
      </c>
      <c r="I5" s="39">
        <v>0</v>
      </c>
      <c r="J5" s="39">
        <v>0</v>
      </c>
      <c r="K5" s="39" t="s">
        <v>95</v>
      </c>
      <c r="L5" s="39">
        <v>0</v>
      </c>
      <c r="M5" s="39">
        <v>0</v>
      </c>
      <c r="N5" s="39">
        <v>0</v>
      </c>
      <c r="O5" s="39" t="s">
        <v>95</v>
      </c>
    </row>
    <row r="6" spans="1:15" s="13" customFormat="1" ht="30.9" customHeight="1" x14ac:dyDescent="0.35"/>
    <row r="7" spans="1:15" ht="21" x14ac:dyDescent="0.35">
      <c r="A7" s="51" t="s">
        <v>27</v>
      </c>
      <c r="B7" s="57"/>
      <c r="C7" s="37"/>
    </row>
    <row r="8" spans="1:15" ht="42" customHeight="1" x14ac:dyDescent="0.35">
      <c r="A8" s="8" t="s">
        <v>61</v>
      </c>
      <c r="B8" s="6" t="s">
        <v>23</v>
      </c>
      <c r="C8" s="37"/>
    </row>
    <row r="9" spans="1:15" ht="42" customHeight="1" x14ac:dyDescent="0.35">
      <c r="A9" s="8" t="s">
        <v>82</v>
      </c>
      <c r="B9" s="6">
        <v>5</v>
      </c>
      <c r="C9" s="37"/>
    </row>
    <row r="10" spans="1:15" ht="87" x14ac:dyDescent="0.35">
      <c r="A10" s="8" t="s">
        <v>83</v>
      </c>
      <c r="B10" s="6">
        <v>14</v>
      </c>
      <c r="C10" s="37"/>
    </row>
    <row r="11" spans="1:15" ht="58" x14ac:dyDescent="0.35">
      <c r="A11" s="8" t="s">
        <v>84</v>
      </c>
      <c r="B11" s="6">
        <v>8</v>
      </c>
      <c r="C11" s="37"/>
    </row>
    <row r="12" spans="1:15" ht="116" x14ac:dyDescent="0.35">
      <c r="A12" s="8" t="s">
        <v>85</v>
      </c>
      <c r="B12" s="6">
        <v>0</v>
      </c>
      <c r="C12" s="37"/>
    </row>
    <row r="13" spans="1:15" ht="87" x14ac:dyDescent="0.35">
      <c r="A13" s="8" t="s">
        <v>86</v>
      </c>
      <c r="B13" s="6">
        <v>1</v>
      </c>
      <c r="C13" s="37"/>
    </row>
    <row r="14" spans="1:15" ht="145" x14ac:dyDescent="0.35">
      <c r="A14" s="8" t="s">
        <v>87</v>
      </c>
      <c r="B14" s="6">
        <v>0</v>
      </c>
      <c r="C14" s="37"/>
    </row>
    <row r="15" spans="1:15" ht="72.5" x14ac:dyDescent="0.35">
      <c r="A15" s="8" t="s">
        <v>88</v>
      </c>
      <c r="B15" s="6">
        <v>0</v>
      </c>
      <c r="C15" s="37"/>
    </row>
    <row r="16" spans="1:15" ht="87" x14ac:dyDescent="0.35">
      <c r="A16" s="8" t="s">
        <v>89</v>
      </c>
      <c r="B16" s="6">
        <v>0</v>
      </c>
      <c r="C16" s="37"/>
    </row>
    <row r="17" spans="1:3" ht="101.5" x14ac:dyDescent="0.35">
      <c r="A17" s="8" t="s">
        <v>90</v>
      </c>
      <c r="B17" s="6">
        <v>0</v>
      </c>
      <c r="C17" s="37"/>
    </row>
    <row r="18" spans="1:3" ht="101.5" x14ac:dyDescent="0.35">
      <c r="A18" s="8" t="s">
        <v>91</v>
      </c>
      <c r="B18" s="6">
        <v>0</v>
      </c>
    </row>
    <row r="19" spans="1:3" ht="101.5" x14ac:dyDescent="0.35">
      <c r="A19" s="8" t="s">
        <v>92</v>
      </c>
      <c r="B19" s="6">
        <v>0</v>
      </c>
    </row>
    <row r="20" spans="1:3" ht="145" x14ac:dyDescent="0.35">
      <c r="A20" s="38" t="s">
        <v>93</v>
      </c>
      <c r="B20" s="6">
        <v>0</v>
      </c>
    </row>
  </sheetData>
  <sheetProtection algorithmName="SHA-512" hashValue="h1v6wdJ96n8mWQQZDKEL5XKLGucQsXXdihFi9FWmsC6UtRGSTn7ETdkN/NQ7IazBtFSVelx7RjOm7WVIzs1k7Q==" saltValue="PzqbUddvkbfqdseRcbYLmA==" spinCount="100000" sheet="1" objects="1" scenarios="1"/>
  <mergeCells count="1">
    <mergeCell ref="A7:B7"/>
  </mergeCells>
  <phoneticPr fontId="5"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8E17-D6CF-4EF1-9069-F54C156C5DA3}">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44</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33" customFormat="1" ht="21" x14ac:dyDescent="0.35">
      <c r="A2" s="53" t="s">
        <v>60</v>
      </c>
      <c r="B2" s="53"/>
      <c r="C2" s="53"/>
      <c r="D2" s="53"/>
      <c r="E2" s="53"/>
      <c r="F2" s="53"/>
      <c r="G2" s="53"/>
      <c r="H2" s="53"/>
      <c r="I2" s="53"/>
      <c r="J2" s="53"/>
      <c r="K2" s="53"/>
      <c r="L2" s="53"/>
      <c r="M2" s="53"/>
      <c r="N2" s="53"/>
      <c r="O2" s="53"/>
    </row>
    <row r="3" spans="1:15" ht="30.9" customHeight="1" x14ac:dyDescent="0.35"/>
    <row r="4" spans="1:15" ht="21" customHeight="1" x14ac:dyDescent="0.35">
      <c r="A4" s="45" t="s">
        <v>45</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3</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fpvgIrj4PKmdS2DjyLen255ymoWlBZZUAcZODegagpGXvr62jmQnlKfkljU604qEQcGmnmX+TkLgqjl0mmw4g==" saltValue="pm2zZuw6pyaMS3xR1vdR9w==" spinCount="100000" sheet="1" objects="1" scenarios="1"/>
  <mergeCells count="2">
    <mergeCell ref="A4:B4"/>
    <mergeCell ref="A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64A0-EBBD-4072-828D-67F45D77CDE9}">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46</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72.5" x14ac:dyDescent="0.35">
      <c r="A2" s="39" t="s">
        <v>148</v>
      </c>
      <c r="B2" s="31" t="s">
        <v>239</v>
      </c>
      <c r="C2" s="31" t="s">
        <v>239</v>
      </c>
      <c r="D2" s="31" t="s">
        <v>239</v>
      </c>
      <c r="E2" s="31" t="s">
        <v>239</v>
      </c>
      <c r="F2" s="31" t="s">
        <v>239</v>
      </c>
      <c r="G2" s="31" t="s">
        <v>239</v>
      </c>
      <c r="H2" s="39">
        <v>2</v>
      </c>
      <c r="I2" s="39">
        <v>0</v>
      </c>
      <c r="J2" s="39">
        <v>0</v>
      </c>
      <c r="K2" s="39" t="s">
        <v>95</v>
      </c>
      <c r="L2" s="39">
        <v>0</v>
      </c>
      <c r="M2" s="39">
        <v>0</v>
      </c>
      <c r="N2" s="39">
        <v>0</v>
      </c>
      <c r="O2" s="39" t="s">
        <v>95</v>
      </c>
    </row>
    <row r="3" spans="1:15" ht="30.9" customHeight="1" x14ac:dyDescent="0.35"/>
    <row r="4" spans="1:15" ht="21" customHeight="1" x14ac:dyDescent="0.35">
      <c r="A4" s="45" t="s">
        <v>28</v>
      </c>
      <c r="B4" s="46"/>
      <c r="C4" s="36"/>
    </row>
    <row r="5" spans="1:15" ht="42" customHeight="1" x14ac:dyDescent="0.35">
      <c r="A5" s="8" t="s">
        <v>61</v>
      </c>
      <c r="B5" s="6" t="s">
        <v>23</v>
      </c>
      <c r="C5" s="36"/>
    </row>
    <row r="6" spans="1:15" ht="42" customHeight="1" x14ac:dyDescent="0.35">
      <c r="A6" s="8" t="s">
        <v>82</v>
      </c>
      <c r="B6" s="6">
        <v>2</v>
      </c>
      <c r="C6" s="36"/>
    </row>
    <row r="7" spans="1:15" ht="87" x14ac:dyDescent="0.35">
      <c r="A7" s="8" t="s">
        <v>83</v>
      </c>
      <c r="B7" s="6">
        <v>7</v>
      </c>
      <c r="C7" s="37"/>
    </row>
    <row r="8" spans="1:15" ht="58" x14ac:dyDescent="0.35">
      <c r="A8" s="8" t="s">
        <v>84</v>
      </c>
      <c r="B8" s="6">
        <v>2</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o6WRX2GC90Ou/7/Di199QPbgn+Wzm5ZiSLXnLecq8CR7M3bQiLecBCSI2iAfTJCZK2ORbi+X1eOFkfrxyCHjLw==" saltValue="JFkBaqmxhmq2yBp4yfeyWw==" spinCount="100000" sheet="1" objects="1" scenarios="1"/>
  <mergeCells count="1">
    <mergeCell ref="A4:B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5EF-CC13-4AC7-9F2E-40FC9EA7A4BE}">
  <dimension ref="A1:O19"/>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47</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72.5" x14ac:dyDescent="0.35">
      <c r="A2" s="6" t="s">
        <v>152</v>
      </c>
      <c r="B2" s="31" t="s">
        <v>239</v>
      </c>
      <c r="C2" s="31" t="s">
        <v>239</v>
      </c>
      <c r="D2" s="31" t="s">
        <v>239</v>
      </c>
      <c r="E2" s="31" t="s">
        <v>239</v>
      </c>
      <c r="F2" s="31" t="s">
        <v>239</v>
      </c>
      <c r="G2" s="31" t="s">
        <v>239</v>
      </c>
      <c r="H2" s="6">
        <v>1</v>
      </c>
      <c r="I2" s="6">
        <v>0</v>
      </c>
      <c r="J2" s="26">
        <v>0</v>
      </c>
      <c r="K2" s="32" t="s">
        <v>95</v>
      </c>
      <c r="L2" s="6">
        <v>0</v>
      </c>
      <c r="M2" s="6">
        <v>0</v>
      </c>
      <c r="N2" s="6">
        <v>0</v>
      </c>
      <c r="O2" s="32" t="s">
        <v>95</v>
      </c>
    </row>
    <row r="3" spans="1:15" s="10" customFormat="1" ht="72.5" x14ac:dyDescent="0.35">
      <c r="A3" s="6" t="s">
        <v>153</v>
      </c>
      <c r="B3" s="31" t="s">
        <v>239</v>
      </c>
      <c r="C3" s="31" t="s">
        <v>239</v>
      </c>
      <c r="D3" s="31" t="s">
        <v>239</v>
      </c>
      <c r="E3" s="31" t="s">
        <v>239</v>
      </c>
      <c r="F3" s="31" t="s">
        <v>239</v>
      </c>
      <c r="G3" s="31" t="s">
        <v>239</v>
      </c>
      <c r="H3" s="6">
        <v>1</v>
      </c>
      <c r="I3" s="6">
        <v>0</v>
      </c>
      <c r="J3" s="26">
        <v>0</v>
      </c>
      <c r="K3" s="32" t="s">
        <v>95</v>
      </c>
      <c r="L3" s="6">
        <v>0</v>
      </c>
      <c r="M3" s="6">
        <v>0</v>
      </c>
      <c r="N3" s="6">
        <v>0</v>
      </c>
      <c r="O3" s="32" t="s">
        <v>95</v>
      </c>
    </row>
    <row r="4" spans="1:15" s="10" customFormat="1" ht="72.5" x14ac:dyDescent="0.35">
      <c r="A4" s="6" t="s">
        <v>154</v>
      </c>
      <c r="B4" s="31" t="s">
        <v>239</v>
      </c>
      <c r="C4" s="31" t="s">
        <v>239</v>
      </c>
      <c r="D4" s="31" t="s">
        <v>239</v>
      </c>
      <c r="E4" s="31" t="s">
        <v>239</v>
      </c>
      <c r="F4" s="31" t="s">
        <v>239</v>
      </c>
      <c r="G4" s="31" t="s">
        <v>239</v>
      </c>
      <c r="H4" s="6">
        <v>6</v>
      </c>
      <c r="I4" s="6">
        <v>0</v>
      </c>
      <c r="J4" s="26">
        <v>0</v>
      </c>
      <c r="K4" s="32" t="s">
        <v>151</v>
      </c>
      <c r="L4" s="6">
        <v>0</v>
      </c>
      <c r="M4" s="6">
        <v>0</v>
      </c>
      <c r="N4" s="6">
        <v>0</v>
      </c>
      <c r="O4" s="32" t="s">
        <v>95</v>
      </c>
    </row>
    <row r="5" spans="1:15" ht="30.9" customHeight="1" x14ac:dyDescent="0.35">
      <c r="C5" s="36"/>
    </row>
    <row r="6" spans="1:15" ht="21" customHeight="1" x14ac:dyDescent="0.35">
      <c r="A6" s="51" t="s">
        <v>48</v>
      </c>
      <c r="B6" s="52"/>
      <c r="C6" s="36"/>
    </row>
    <row r="7" spans="1:15" ht="42" customHeight="1" x14ac:dyDescent="0.35">
      <c r="A7" s="8" t="s">
        <v>61</v>
      </c>
      <c r="B7" s="6" t="s">
        <v>23</v>
      </c>
      <c r="C7" s="36"/>
    </row>
    <row r="8" spans="1:15" ht="42" customHeight="1" x14ac:dyDescent="0.35">
      <c r="A8" s="8" t="s">
        <v>82</v>
      </c>
      <c r="B8" s="6">
        <v>2</v>
      </c>
      <c r="C8" s="37"/>
    </row>
    <row r="9" spans="1:15" ht="87" x14ac:dyDescent="0.35">
      <c r="A9" s="8" t="s">
        <v>83</v>
      </c>
      <c r="B9" s="6">
        <v>5</v>
      </c>
      <c r="C9" s="37"/>
    </row>
    <row r="10" spans="1:15" ht="58" x14ac:dyDescent="0.35">
      <c r="A10" s="8" t="s">
        <v>84</v>
      </c>
      <c r="B10" s="6">
        <v>8</v>
      </c>
      <c r="C10" s="37"/>
    </row>
    <row r="11" spans="1:15" ht="116" x14ac:dyDescent="0.35">
      <c r="A11" s="8" t="s">
        <v>85</v>
      </c>
      <c r="B11" s="6">
        <v>0</v>
      </c>
      <c r="C11" s="37"/>
    </row>
    <row r="12" spans="1:15" ht="87" x14ac:dyDescent="0.35">
      <c r="A12" s="8" t="s">
        <v>86</v>
      </c>
      <c r="B12" s="6">
        <v>1</v>
      </c>
      <c r="C12" s="37"/>
    </row>
    <row r="13" spans="1:15" ht="145" x14ac:dyDescent="0.35">
      <c r="A13" s="8" t="s">
        <v>87</v>
      </c>
      <c r="B13" s="6">
        <v>0</v>
      </c>
      <c r="C13" s="37"/>
    </row>
    <row r="14" spans="1:15" ht="72.5" x14ac:dyDescent="0.35">
      <c r="A14" s="8" t="s">
        <v>88</v>
      </c>
      <c r="B14" s="6">
        <v>0</v>
      </c>
      <c r="C14" s="37"/>
    </row>
    <row r="15" spans="1:15" ht="87" x14ac:dyDescent="0.35">
      <c r="A15" s="8" t="s">
        <v>89</v>
      </c>
      <c r="B15" s="6">
        <v>0</v>
      </c>
      <c r="C15" s="37"/>
    </row>
    <row r="16" spans="1:15" ht="101.5" x14ac:dyDescent="0.35">
      <c r="A16" s="8" t="s">
        <v>90</v>
      </c>
      <c r="B16" s="6">
        <v>0</v>
      </c>
      <c r="C16" s="37"/>
    </row>
    <row r="17" spans="1:3" ht="101.5" x14ac:dyDescent="0.35">
      <c r="A17" s="8" t="s">
        <v>91</v>
      </c>
      <c r="B17" s="6">
        <v>0</v>
      </c>
      <c r="C17" s="37"/>
    </row>
    <row r="18" spans="1:3" ht="101.5" x14ac:dyDescent="0.35">
      <c r="A18" s="8" t="s">
        <v>92</v>
      </c>
      <c r="B18" s="6">
        <v>0</v>
      </c>
      <c r="C18" s="37"/>
    </row>
    <row r="19" spans="1:3" ht="145" x14ac:dyDescent="0.35">
      <c r="A19" s="38" t="s">
        <v>93</v>
      </c>
      <c r="B19" s="6">
        <v>0</v>
      </c>
    </row>
  </sheetData>
  <sheetProtection algorithmName="SHA-512" hashValue="TR/DykvPd3WVor8du35gTIgExObNDKOxjAsne48nBgF2vhL7fuRqH6xcG/4NmkMBBkIu6gBb1SnSnfeSgTYkIg==" saltValue="8BMPNUVwiA8ZML6OsRlO+A==" spinCount="100000" sheet="1" objects="1" scenarios="1"/>
  <mergeCells count="1">
    <mergeCell ref="A6:B6"/>
  </mergeCells>
  <phoneticPr fontId="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68D9-5378-4E58-8A56-6DDBC3FAF341}">
  <dimension ref="A1:O18"/>
  <sheetViews>
    <sheetView workbookViewId="0">
      <selection activeCell="M7" sqref="M7"/>
    </sheetView>
  </sheetViews>
  <sheetFormatPr defaultColWidth="9.08984375" defaultRowHeight="14.5" x14ac:dyDescent="0.35"/>
  <cols>
    <col min="1" max="1" width="13.90625" style="5" customWidth="1"/>
    <col min="2" max="2" width="14" style="5" customWidth="1"/>
    <col min="3" max="4" width="16.453125" style="5" customWidth="1"/>
    <col min="5" max="5" width="13.453125" style="5" customWidth="1"/>
    <col min="6" max="6" width="12.90625" style="5" customWidth="1"/>
    <col min="7" max="7" width="15" style="5" customWidth="1"/>
    <col min="8" max="8" width="16.08984375" style="5" customWidth="1"/>
    <col min="9" max="9" width="17.1796875" style="5" customWidth="1"/>
    <col min="10" max="10" width="18.453125" style="5" customWidth="1"/>
    <col min="11" max="11" width="17" style="5" customWidth="1"/>
    <col min="12" max="13" width="13.54296875" style="5" customWidth="1"/>
    <col min="14" max="14" width="16.1796875" style="5" customWidth="1"/>
    <col min="15" max="15" width="13.54296875" style="5" customWidth="1"/>
    <col min="16" max="16384" width="9.08984375" style="5"/>
  </cols>
  <sheetData>
    <row r="1" spans="1:15" ht="145" x14ac:dyDescent="0.35">
      <c r="A1" s="4" t="s">
        <v>49</v>
      </c>
      <c r="B1" s="4" t="s">
        <v>9</v>
      </c>
      <c r="C1" s="1" t="s">
        <v>20</v>
      </c>
      <c r="D1" s="1" t="s">
        <v>21</v>
      </c>
      <c r="E1" s="1" t="s">
        <v>10</v>
      </c>
      <c r="F1" s="1" t="s">
        <v>11</v>
      </c>
      <c r="G1" s="1" t="s">
        <v>12</v>
      </c>
      <c r="H1" s="1" t="s">
        <v>13</v>
      </c>
      <c r="I1" s="1" t="s">
        <v>94</v>
      </c>
      <c r="J1" s="1" t="s">
        <v>14</v>
      </c>
      <c r="K1" s="1" t="s">
        <v>15</v>
      </c>
      <c r="L1" s="1" t="s">
        <v>16</v>
      </c>
      <c r="M1" s="1" t="s">
        <v>17</v>
      </c>
      <c r="N1" s="1" t="s">
        <v>18</v>
      </c>
      <c r="O1" s="1" t="s">
        <v>19</v>
      </c>
    </row>
    <row r="2" spans="1:15" s="12" customFormat="1" ht="21" x14ac:dyDescent="0.35">
      <c r="A2" s="60" t="s">
        <v>60</v>
      </c>
      <c r="B2" s="61"/>
      <c r="C2" s="61"/>
      <c r="D2" s="61"/>
      <c r="E2" s="61"/>
      <c r="F2" s="61"/>
      <c r="G2" s="61"/>
      <c r="H2" s="61"/>
      <c r="I2" s="61"/>
      <c r="J2" s="61"/>
      <c r="K2" s="61"/>
      <c r="L2" s="61"/>
      <c r="M2" s="61"/>
      <c r="N2" s="61"/>
      <c r="O2" s="62"/>
    </row>
    <row r="4" spans="1:15" ht="21" customHeight="1" x14ac:dyDescent="0.35">
      <c r="A4" s="58" t="s">
        <v>50</v>
      </c>
      <c r="B4" s="59"/>
      <c r="C4" s="19"/>
    </row>
    <row r="5" spans="1:15" ht="33" customHeight="1" x14ac:dyDescent="0.35">
      <c r="A5" s="20"/>
      <c r="B5" s="9" t="s">
        <v>80</v>
      </c>
    </row>
    <row r="6" spans="1:15" ht="42" customHeight="1" x14ac:dyDescent="0.35">
      <c r="A6" s="8" t="s">
        <v>61</v>
      </c>
      <c r="B6" s="6" t="s">
        <v>23</v>
      </c>
    </row>
    <row r="7" spans="1:15" ht="42" customHeight="1" x14ac:dyDescent="0.35">
      <c r="A7" s="2" t="s">
        <v>82</v>
      </c>
      <c r="B7" s="6">
        <v>5</v>
      </c>
    </row>
    <row r="8" spans="1:15" ht="87" x14ac:dyDescent="0.35">
      <c r="A8" s="2" t="s">
        <v>83</v>
      </c>
      <c r="B8" s="6">
        <v>0</v>
      </c>
    </row>
    <row r="9" spans="1:15" ht="58" x14ac:dyDescent="0.35">
      <c r="A9" s="2" t="s">
        <v>84</v>
      </c>
      <c r="B9" s="6">
        <v>0</v>
      </c>
    </row>
    <row r="10" spans="1:15" ht="116" x14ac:dyDescent="0.35">
      <c r="A10" s="2" t="s">
        <v>85</v>
      </c>
      <c r="B10" s="6">
        <v>0</v>
      </c>
    </row>
    <row r="11" spans="1:15" ht="87" x14ac:dyDescent="0.35">
      <c r="A11" s="2" t="s">
        <v>86</v>
      </c>
      <c r="B11" s="6">
        <v>0</v>
      </c>
    </row>
    <row r="12" spans="1:15" ht="145" x14ac:dyDescent="0.35">
      <c r="A12" s="2" t="s">
        <v>87</v>
      </c>
      <c r="B12" s="6">
        <v>0</v>
      </c>
    </row>
    <row r="13" spans="1:15" ht="72.5" x14ac:dyDescent="0.35">
      <c r="A13" s="2" t="s">
        <v>88</v>
      </c>
      <c r="B13" s="6">
        <v>0</v>
      </c>
    </row>
    <row r="14" spans="1:15" ht="87" x14ac:dyDescent="0.35">
      <c r="A14" s="2" t="s">
        <v>89</v>
      </c>
      <c r="B14" s="6">
        <v>0</v>
      </c>
    </row>
    <row r="15" spans="1:15" ht="101.5" x14ac:dyDescent="0.35">
      <c r="A15" s="2" t="s">
        <v>90</v>
      </c>
      <c r="B15" s="6">
        <v>0</v>
      </c>
    </row>
    <row r="16" spans="1:15" ht="101.5" x14ac:dyDescent="0.35">
      <c r="A16" s="2" t="s">
        <v>91</v>
      </c>
      <c r="B16" s="6">
        <v>0</v>
      </c>
    </row>
    <row r="17" spans="1:2" ht="101.5" x14ac:dyDescent="0.35">
      <c r="A17" s="2" t="s">
        <v>92</v>
      </c>
      <c r="B17" s="6">
        <v>0</v>
      </c>
    </row>
    <row r="18" spans="1:2" ht="145" x14ac:dyDescent="0.35">
      <c r="A18" s="3" t="s">
        <v>93</v>
      </c>
      <c r="B18" s="6">
        <v>0</v>
      </c>
    </row>
  </sheetData>
  <sheetProtection algorithmName="SHA-512" hashValue="0O/hJdApwseZU3AnULdOCLne4zFLNbGM2WUT7issHXqf+K2dHUpiIPILkgEZ0wJfIRi390BxKJHhM2PrjHM5LA==" saltValue="JZFVBSwyITnXCWuQlQ+amg==" spinCount="100000" sheet="1" objects="1" scenarios="1"/>
  <mergeCells count="2">
    <mergeCell ref="A4:B4"/>
    <mergeCell ref="A2:O2"/>
  </mergeCells>
  <phoneticPr fontId="5"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2929-1EEC-415D-9251-A01A35FEF459}">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108</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53" t="s">
        <v>60</v>
      </c>
      <c r="B2" s="53"/>
      <c r="C2" s="53"/>
      <c r="D2" s="53"/>
      <c r="E2" s="53"/>
      <c r="F2" s="53"/>
      <c r="G2" s="53"/>
      <c r="H2" s="53"/>
      <c r="I2" s="53"/>
      <c r="J2" s="53"/>
      <c r="K2" s="53"/>
      <c r="L2" s="53"/>
      <c r="M2" s="53"/>
      <c r="N2" s="53"/>
      <c r="O2" s="53"/>
    </row>
    <row r="3" spans="1:15" ht="30.9" customHeight="1" x14ac:dyDescent="0.35"/>
    <row r="4" spans="1:15" ht="21" customHeight="1" x14ac:dyDescent="0.35">
      <c r="A4" s="45" t="s">
        <v>109</v>
      </c>
      <c r="B4" s="46"/>
      <c r="C4" s="36"/>
    </row>
    <row r="5" spans="1:15" ht="42" customHeight="1" x14ac:dyDescent="0.35">
      <c r="A5" s="8" t="s">
        <v>61</v>
      </c>
      <c r="B5" s="6" t="s">
        <v>23</v>
      </c>
      <c r="C5" s="36"/>
    </row>
    <row r="6" spans="1:15" ht="42" customHeight="1" x14ac:dyDescent="0.35">
      <c r="A6" s="8" t="s">
        <v>82</v>
      </c>
      <c r="B6" s="6">
        <v>1</v>
      </c>
      <c r="C6" s="36"/>
    </row>
    <row r="7" spans="1:15" ht="87" x14ac:dyDescent="0.35">
      <c r="A7" s="8" t="s">
        <v>83</v>
      </c>
      <c r="B7" s="6">
        <v>3</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sheetProtection algorithmName="SHA-512" hashValue="q/jhjhA7AsdwL55oOvXWJl8F9a+75CBsCWVclaOqNCuBY+dLTEMrJ7naY+ji+0AzS5SHHx4b9XoNQ2ScsLW09w==" saltValue="FpaGgAUlfvBd8Uig9xCaLg==" spinCount="100000" sheet="1" objects="1" scenarios="1"/>
  <mergeCells count="2">
    <mergeCell ref="A4:B4"/>
    <mergeCell ref="A2:O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3B83-10A5-48F0-881E-40EFDB85F644}">
  <dimension ref="A1:O19"/>
  <sheetViews>
    <sheetView zoomScale="90" zoomScaleNormal="90"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51</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1" customFormat="1" ht="174" x14ac:dyDescent="0.35">
      <c r="A2" s="32" t="s">
        <v>143</v>
      </c>
      <c r="B2" s="31" t="s">
        <v>239</v>
      </c>
      <c r="C2" s="31" t="s">
        <v>239</v>
      </c>
      <c r="D2" s="31" t="s">
        <v>239</v>
      </c>
      <c r="E2" s="31" t="s">
        <v>239</v>
      </c>
      <c r="F2" s="31" t="s">
        <v>239</v>
      </c>
      <c r="G2" s="31" t="s">
        <v>239</v>
      </c>
      <c r="H2" s="32">
        <v>4</v>
      </c>
      <c r="I2" s="32">
        <v>0</v>
      </c>
      <c r="J2" s="27">
        <v>0</v>
      </c>
      <c r="K2" s="32" t="s">
        <v>142</v>
      </c>
      <c r="L2" s="32">
        <v>0</v>
      </c>
      <c r="M2" s="32">
        <v>0</v>
      </c>
      <c r="N2" s="32">
        <v>0</v>
      </c>
      <c r="O2" s="32" t="s">
        <v>95</v>
      </c>
    </row>
    <row r="3" spans="1:15" s="11" customFormat="1" ht="72.5" x14ac:dyDescent="0.35">
      <c r="A3" s="32" t="s">
        <v>144</v>
      </c>
      <c r="B3" s="31" t="s">
        <v>239</v>
      </c>
      <c r="C3" s="31" t="s">
        <v>239</v>
      </c>
      <c r="D3" s="31" t="s">
        <v>239</v>
      </c>
      <c r="E3" s="31" t="s">
        <v>239</v>
      </c>
      <c r="F3" s="31" t="s">
        <v>239</v>
      </c>
      <c r="G3" s="31" t="s">
        <v>239</v>
      </c>
      <c r="H3" s="32">
        <v>1</v>
      </c>
      <c r="I3" s="32">
        <v>0</v>
      </c>
      <c r="J3" s="27">
        <v>0</v>
      </c>
      <c r="K3" s="32" t="s">
        <v>95</v>
      </c>
      <c r="L3" s="32">
        <v>0</v>
      </c>
      <c r="M3" s="32">
        <v>0</v>
      </c>
      <c r="N3" s="32">
        <v>0</v>
      </c>
      <c r="O3" s="32" t="s">
        <v>95</v>
      </c>
    </row>
    <row r="4" spans="1:15" s="11" customFormat="1" ht="72.5" x14ac:dyDescent="0.35">
      <c r="A4" s="32" t="s">
        <v>147</v>
      </c>
      <c r="B4" s="31" t="s">
        <v>239</v>
      </c>
      <c r="C4" s="31" t="s">
        <v>239</v>
      </c>
      <c r="D4" s="31" t="s">
        <v>239</v>
      </c>
      <c r="E4" s="31" t="s">
        <v>239</v>
      </c>
      <c r="F4" s="31" t="s">
        <v>239</v>
      </c>
      <c r="G4" s="31" t="s">
        <v>239</v>
      </c>
      <c r="H4" s="32">
        <v>1</v>
      </c>
      <c r="I4" s="32">
        <v>0</v>
      </c>
      <c r="J4" s="27">
        <v>0</v>
      </c>
      <c r="K4" s="32" t="s">
        <v>95</v>
      </c>
      <c r="L4" s="32">
        <v>0</v>
      </c>
      <c r="M4" s="32">
        <v>0</v>
      </c>
      <c r="N4" s="32">
        <v>0</v>
      </c>
      <c r="O4" s="32" t="s">
        <v>95</v>
      </c>
    </row>
    <row r="5" spans="1:15" ht="30.9" customHeight="1" x14ac:dyDescent="0.35">
      <c r="C5" s="37"/>
    </row>
    <row r="6" spans="1:15" ht="38.25" customHeight="1" x14ac:dyDescent="0.35">
      <c r="A6" s="45" t="s">
        <v>52</v>
      </c>
      <c r="B6" s="46"/>
      <c r="C6" s="37"/>
    </row>
    <row r="7" spans="1:15" ht="42" customHeight="1" x14ac:dyDescent="0.35">
      <c r="A7" s="8" t="s">
        <v>61</v>
      </c>
      <c r="B7" s="6" t="s">
        <v>96</v>
      </c>
      <c r="C7" s="37"/>
    </row>
    <row r="8" spans="1:15" ht="42" customHeight="1" x14ac:dyDescent="0.35">
      <c r="A8" s="8" t="s">
        <v>82</v>
      </c>
      <c r="B8" s="6">
        <v>1</v>
      </c>
      <c r="C8" s="37"/>
    </row>
    <row r="9" spans="1:15" ht="87" x14ac:dyDescent="0.35">
      <c r="A9" s="8" t="s">
        <v>83</v>
      </c>
      <c r="B9" s="6">
        <v>6</v>
      </c>
      <c r="C9" s="37"/>
    </row>
    <row r="10" spans="1:15" ht="58" x14ac:dyDescent="0.35">
      <c r="A10" s="8" t="s">
        <v>84</v>
      </c>
      <c r="B10" s="6">
        <v>6</v>
      </c>
      <c r="C10" s="37"/>
    </row>
    <row r="11" spans="1:15" ht="116" x14ac:dyDescent="0.35">
      <c r="A11" s="8" t="s">
        <v>85</v>
      </c>
      <c r="B11" s="6">
        <v>0</v>
      </c>
      <c r="C11" s="37"/>
    </row>
    <row r="12" spans="1:15" ht="87" x14ac:dyDescent="0.35">
      <c r="A12" s="8" t="s">
        <v>86</v>
      </c>
      <c r="B12" s="6">
        <v>1</v>
      </c>
      <c r="C12" s="37"/>
    </row>
    <row r="13" spans="1:15" ht="145" x14ac:dyDescent="0.35">
      <c r="A13" s="8" t="s">
        <v>87</v>
      </c>
      <c r="B13" s="6">
        <v>0</v>
      </c>
      <c r="C13" s="37"/>
    </row>
    <row r="14" spans="1:15" ht="72.5" x14ac:dyDescent="0.35">
      <c r="A14" s="8" t="s">
        <v>88</v>
      </c>
      <c r="B14" s="6">
        <v>0</v>
      </c>
      <c r="C14" s="37"/>
    </row>
    <row r="15" spans="1:15" ht="87" x14ac:dyDescent="0.35">
      <c r="A15" s="8" t="s">
        <v>89</v>
      </c>
      <c r="B15" s="6">
        <v>0</v>
      </c>
      <c r="C15" s="37"/>
    </row>
    <row r="16" spans="1:15" ht="101.5" x14ac:dyDescent="0.35">
      <c r="A16" s="8" t="s">
        <v>90</v>
      </c>
      <c r="B16" s="6">
        <v>0</v>
      </c>
    </row>
    <row r="17" spans="1:2" ht="101.5" x14ac:dyDescent="0.35">
      <c r="A17" s="8" t="s">
        <v>91</v>
      </c>
      <c r="B17" s="6">
        <v>0</v>
      </c>
    </row>
    <row r="18" spans="1:2" ht="101.5" x14ac:dyDescent="0.35">
      <c r="A18" s="8" t="s">
        <v>92</v>
      </c>
      <c r="B18" s="6">
        <v>0</v>
      </c>
    </row>
    <row r="19" spans="1:2" ht="145" x14ac:dyDescent="0.35">
      <c r="A19" s="38" t="s">
        <v>93</v>
      </c>
      <c r="B19" s="6">
        <v>0</v>
      </c>
    </row>
  </sheetData>
  <sheetProtection algorithmName="SHA-512" hashValue="cv6knFbkrUX3AgwAp23pSMlToITen150Ft8sD+GNFesnJ9BykThCwb/Py+RyeNFqTCV5XqSl8GmlqBCEuIrr8Q==" saltValue="TD61guh1OE1yqr67VXJqRA==" spinCount="100000" sheet="1" objects="1" scenarios="1"/>
  <mergeCells count="1">
    <mergeCell ref="A6:B6"/>
  </mergeCells>
  <phoneticPr fontId="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E0C4-52CA-4080-9CE9-1DF974B9B30C}">
  <dimension ref="A1:O19"/>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54</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1" customFormat="1" ht="72.5" x14ac:dyDescent="0.35">
      <c r="A2" s="6" t="s">
        <v>140</v>
      </c>
      <c r="B2" s="31" t="s">
        <v>239</v>
      </c>
      <c r="C2" s="31" t="s">
        <v>239</v>
      </c>
      <c r="D2" s="31" t="s">
        <v>239</v>
      </c>
      <c r="E2" s="31" t="s">
        <v>239</v>
      </c>
      <c r="F2" s="31" t="s">
        <v>239</v>
      </c>
      <c r="G2" s="31" t="s">
        <v>239</v>
      </c>
      <c r="H2" s="6">
        <v>4</v>
      </c>
      <c r="I2" s="6">
        <v>0</v>
      </c>
      <c r="J2" s="26">
        <v>0</v>
      </c>
      <c r="K2" s="32" t="s">
        <v>135</v>
      </c>
      <c r="L2" s="6">
        <v>0</v>
      </c>
      <c r="M2" s="6">
        <v>0</v>
      </c>
      <c r="N2" s="6">
        <v>0</v>
      </c>
      <c r="O2" s="32" t="s">
        <v>95</v>
      </c>
    </row>
    <row r="3" spans="1:15" s="11" customFormat="1" ht="72.5" x14ac:dyDescent="0.35">
      <c r="A3" s="6" t="s">
        <v>141</v>
      </c>
      <c r="B3" s="31" t="s">
        <v>239</v>
      </c>
      <c r="C3" s="31" t="s">
        <v>239</v>
      </c>
      <c r="D3" s="31" t="s">
        <v>239</v>
      </c>
      <c r="E3" s="31" t="s">
        <v>239</v>
      </c>
      <c r="F3" s="31" t="s">
        <v>239</v>
      </c>
      <c r="G3" s="31" t="s">
        <v>239</v>
      </c>
      <c r="H3" s="6">
        <v>1</v>
      </c>
      <c r="I3" s="6">
        <v>0</v>
      </c>
      <c r="J3" s="26">
        <v>0</v>
      </c>
      <c r="K3" s="32" t="s">
        <v>95</v>
      </c>
      <c r="L3" s="6">
        <v>0</v>
      </c>
      <c r="M3" s="6">
        <v>0</v>
      </c>
      <c r="N3" s="6">
        <v>0</v>
      </c>
      <c r="O3" s="32" t="s">
        <v>95</v>
      </c>
    </row>
    <row r="4" spans="1:15" s="11" customFormat="1" ht="72.5" x14ac:dyDescent="0.35">
      <c r="A4" s="6" t="s">
        <v>146</v>
      </c>
      <c r="B4" s="31" t="s">
        <v>239</v>
      </c>
      <c r="C4" s="31" t="s">
        <v>239</v>
      </c>
      <c r="D4" s="31" t="s">
        <v>239</v>
      </c>
      <c r="E4" s="31" t="s">
        <v>239</v>
      </c>
      <c r="F4" s="31" t="s">
        <v>239</v>
      </c>
      <c r="G4" s="31" t="s">
        <v>239</v>
      </c>
      <c r="H4" s="6">
        <v>1</v>
      </c>
      <c r="I4" s="6">
        <v>0</v>
      </c>
      <c r="J4" s="26">
        <v>0</v>
      </c>
      <c r="K4" s="32" t="s">
        <v>95</v>
      </c>
      <c r="L4" s="6">
        <v>0</v>
      </c>
      <c r="M4" s="6">
        <v>0</v>
      </c>
      <c r="N4" s="6">
        <v>0</v>
      </c>
      <c r="O4" s="32" t="s">
        <v>95</v>
      </c>
    </row>
    <row r="5" spans="1:15" ht="30.9" customHeight="1" x14ac:dyDescent="0.35">
      <c r="A5" s="7"/>
      <c r="B5" s="35"/>
      <c r="C5" s="7"/>
      <c r="D5" s="7"/>
      <c r="E5" s="35"/>
      <c r="F5" s="7"/>
      <c r="G5" s="7"/>
    </row>
    <row r="6" spans="1:15" ht="41.25" customHeight="1" x14ac:dyDescent="0.35">
      <c r="A6" s="45" t="s">
        <v>55</v>
      </c>
      <c r="B6" s="46"/>
      <c r="C6" s="36"/>
    </row>
    <row r="7" spans="1:15" ht="42" customHeight="1" x14ac:dyDescent="0.35">
      <c r="A7" s="8" t="s">
        <v>61</v>
      </c>
      <c r="B7" s="6" t="s">
        <v>96</v>
      </c>
      <c r="C7" s="37"/>
    </row>
    <row r="8" spans="1:15" ht="42" customHeight="1" x14ac:dyDescent="0.35">
      <c r="A8" s="8" t="s">
        <v>82</v>
      </c>
      <c r="B8" s="6">
        <v>1</v>
      </c>
      <c r="C8" s="37"/>
    </row>
    <row r="9" spans="1:15" ht="87" x14ac:dyDescent="0.35">
      <c r="A9" s="8" t="s">
        <v>83</v>
      </c>
      <c r="B9" s="6">
        <v>6</v>
      </c>
      <c r="C9" s="37"/>
    </row>
    <row r="10" spans="1:15" ht="58" x14ac:dyDescent="0.35">
      <c r="A10" s="8" t="s">
        <v>84</v>
      </c>
      <c r="B10" s="6">
        <v>6</v>
      </c>
      <c r="C10" s="37"/>
    </row>
    <row r="11" spans="1:15" ht="116" x14ac:dyDescent="0.35">
      <c r="A11" s="8" t="s">
        <v>85</v>
      </c>
      <c r="B11" s="6">
        <v>0</v>
      </c>
      <c r="C11" s="37"/>
    </row>
    <row r="12" spans="1:15" ht="87" x14ac:dyDescent="0.35">
      <c r="A12" s="8" t="s">
        <v>86</v>
      </c>
      <c r="B12" s="6">
        <v>1</v>
      </c>
      <c r="C12" s="37"/>
    </row>
    <row r="13" spans="1:15" ht="145" x14ac:dyDescent="0.35">
      <c r="A13" s="8" t="s">
        <v>87</v>
      </c>
      <c r="B13" s="6">
        <v>0</v>
      </c>
      <c r="C13" s="37"/>
    </row>
    <row r="14" spans="1:15" ht="72.5" x14ac:dyDescent="0.35">
      <c r="A14" s="8" t="s">
        <v>88</v>
      </c>
      <c r="B14" s="6">
        <v>0</v>
      </c>
      <c r="C14" s="37"/>
    </row>
    <row r="15" spans="1:15" ht="87" x14ac:dyDescent="0.35">
      <c r="A15" s="8" t="s">
        <v>89</v>
      </c>
      <c r="B15" s="6">
        <v>0</v>
      </c>
      <c r="C15" s="37"/>
    </row>
    <row r="16" spans="1:15" ht="101.5" x14ac:dyDescent="0.35">
      <c r="A16" s="8" t="s">
        <v>90</v>
      </c>
      <c r="B16" s="6">
        <v>0</v>
      </c>
      <c r="C16" s="37"/>
    </row>
    <row r="17" spans="1:3" ht="101.5" x14ac:dyDescent="0.35">
      <c r="A17" s="8" t="s">
        <v>91</v>
      </c>
      <c r="B17" s="6">
        <v>0</v>
      </c>
      <c r="C17" s="37"/>
    </row>
    <row r="18" spans="1:3" ht="101.5" x14ac:dyDescent="0.35">
      <c r="A18" s="8" t="s">
        <v>92</v>
      </c>
      <c r="B18" s="6">
        <v>0</v>
      </c>
    </row>
    <row r="19" spans="1:3" ht="145" x14ac:dyDescent="0.35">
      <c r="A19" s="38" t="s">
        <v>93</v>
      </c>
      <c r="B19" s="6">
        <v>0</v>
      </c>
    </row>
  </sheetData>
  <sheetProtection algorithmName="SHA-512" hashValue="da5I+nC08HWOMwCgBGuclFfSHu+RtJKGEV7h3A1/v9wUnzSlANFZaLGtS3h1MVrzAfXt33ojLL9vhZG+StaZ9w==" saltValue="6fJM5h2xcNbwyiQeOPO23g==" spinCount="100000" sheet="1" objects="1" scenarios="1"/>
  <mergeCells count="1">
    <mergeCell ref="A6:B6"/>
  </mergeCells>
  <phoneticPr fontId="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0EED-2E40-43D1-81CD-C5FBA1F3C7E9}">
  <dimension ref="A1:O19"/>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25.6328125" style="35" customWidth="1"/>
    <col min="12" max="14" width="15.6328125" style="7" customWidth="1"/>
    <col min="15" max="15" width="15.6328125" style="35" customWidth="1"/>
    <col min="16" max="16384" width="9.08984375" style="5"/>
  </cols>
  <sheetData>
    <row r="1" spans="1:15" ht="145" x14ac:dyDescent="0.35">
      <c r="A1" s="4" t="s">
        <v>53</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ht="72.5" x14ac:dyDescent="0.35">
      <c r="A2" s="32" t="s">
        <v>137</v>
      </c>
      <c r="B2" s="31" t="s">
        <v>239</v>
      </c>
      <c r="C2" s="31" t="s">
        <v>239</v>
      </c>
      <c r="D2" s="31" t="s">
        <v>239</v>
      </c>
      <c r="E2" s="31" t="s">
        <v>239</v>
      </c>
      <c r="F2" s="31" t="s">
        <v>239</v>
      </c>
      <c r="G2" s="31" t="s">
        <v>239</v>
      </c>
      <c r="H2" s="32">
        <v>2</v>
      </c>
      <c r="I2" s="32">
        <v>0</v>
      </c>
      <c r="J2" s="27">
        <v>0</v>
      </c>
      <c r="K2" s="32" t="s">
        <v>95</v>
      </c>
      <c r="L2" s="32">
        <v>0</v>
      </c>
      <c r="M2" s="32">
        <v>0</v>
      </c>
      <c r="N2" s="32">
        <v>0</v>
      </c>
      <c r="O2" s="32" t="s">
        <v>95</v>
      </c>
    </row>
    <row r="3" spans="1:15" ht="101.5" x14ac:dyDescent="0.35">
      <c r="A3" s="32" t="s">
        <v>138</v>
      </c>
      <c r="B3" s="31" t="s">
        <v>239</v>
      </c>
      <c r="C3" s="31" t="s">
        <v>239</v>
      </c>
      <c r="D3" s="31" t="s">
        <v>239</v>
      </c>
      <c r="E3" s="31" t="s">
        <v>239</v>
      </c>
      <c r="F3" s="31" t="s">
        <v>239</v>
      </c>
      <c r="G3" s="31" t="s">
        <v>239</v>
      </c>
      <c r="H3" s="32">
        <v>6</v>
      </c>
      <c r="I3" s="32">
        <v>0</v>
      </c>
      <c r="J3" s="27">
        <v>0</v>
      </c>
      <c r="K3" s="32" t="s">
        <v>133</v>
      </c>
      <c r="L3" s="32">
        <v>0</v>
      </c>
      <c r="M3" s="32">
        <v>0</v>
      </c>
      <c r="N3" s="32">
        <v>0</v>
      </c>
      <c r="O3" s="32" t="s">
        <v>95</v>
      </c>
    </row>
    <row r="4" spans="1:15" ht="159.5" x14ac:dyDescent="0.35">
      <c r="A4" s="32" t="s">
        <v>139</v>
      </c>
      <c r="B4" s="31" t="s">
        <v>239</v>
      </c>
      <c r="C4" s="31" t="s">
        <v>239</v>
      </c>
      <c r="D4" s="31" t="s">
        <v>239</v>
      </c>
      <c r="E4" s="31" t="s">
        <v>239</v>
      </c>
      <c r="F4" s="31" t="s">
        <v>239</v>
      </c>
      <c r="G4" s="31" t="s">
        <v>239</v>
      </c>
      <c r="H4" s="32">
        <v>9</v>
      </c>
      <c r="I4" s="32">
        <v>0</v>
      </c>
      <c r="J4" s="27">
        <v>0</v>
      </c>
      <c r="K4" s="32" t="s">
        <v>134</v>
      </c>
      <c r="L4" s="32">
        <v>0</v>
      </c>
      <c r="M4" s="32">
        <v>0</v>
      </c>
      <c r="N4" s="32">
        <v>0</v>
      </c>
      <c r="O4" s="32" t="s">
        <v>95</v>
      </c>
    </row>
    <row r="5" spans="1:15" ht="30.9" customHeight="1" x14ac:dyDescent="0.35">
      <c r="C5" s="36"/>
      <c r="J5" s="40"/>
    </row>
    <row r="6" spans="1:15" ht="40.5" customHeight="1" x14ac:dyDescent="0.35">
      <c r="A6" s="45" t="s">
        <v>97</v>
      </c>
      <c r="B6" s="46"/>
      <c r="C6" s="36"/>
    </row>
    <row r="7" spans="1:15" ht="42" customHeight="1" x14ac:dyDescent="0.35">
      <c r="A7" s="8" t="s">
        <v>61</v>
      </c>
      <c r="B7" s="6" t="s">
        <v>96</v>
      </c>
      <c r="C7" s="36"/>
    </row>
    <row r="8" spans="1:15" ht="42" customHeight="1" x14ac:dyDescent="0.35">
      <c r="A8" s="8" t="s">
        <v>82</v>
      </c>
      <c r="B8" s="6">
        <v>1</v>
      </c>
      <c r="C8" s="37"/>
    </row>
    <row r="9" spans="1:15" ht="87" x14ac:dyDescent="0.35">
      <c r="A9" s="8" t="s">
        <v>83</v>
      </c>
      <c r="B9" s="6">
        <v>5</v>
      </c>
      <c r="C9" s="37"/>
    </row>
    <row r="10" spans="1:15" ht="58" x14ac:dyDescent="0.35">
      <c r="A10" s="8" t="s">
        <v>84</v>
      </c>
      <c r="B10" s="6">
        <v>17</v>
      </c>
      <c r="C10" s="37"/>
    </row>
    <row r="11" spans="1:15" ht="116" x14ac:dyDescent="0.35">
      <c r="A11" s="8" t="s">
        <v>85</v>
      </c>
      <c r="B11" s="6">
        <v>0</v>
      </c>
      <c r="C11" s="37"/>
    </row>
    <row r="12" spans="1:15" ht="87" x14ac:dyDescent="0.35">
      <c r="A12" s="8" t="s">
        <v>86</v>
      </c>
      <c r="B12" s="6">
        <v>2</v>
      </c>
      <c r="C12" s="37"/>
    </row>
    <row r="13" spans="1:15" ht="145" x14ac:dyDescent="0.35">
      <c r="A13" s="8" t="s">
        <v>87</v>
      </c>
      <c r="B13" s="6">
        <v>0</v>
      </c>
      <c r="C13" s="37"/>
    </row>
    <row r="14" spans="1:15" ht="72.5" x14ac:dyDescent="0.35">
      <c r="A14" s="8" t="s">
        <v>88</v>
      </c>
      <c r="B14" s="6">
        <v>0</v>
      </c>
      <c r="C14" s="37"/>
    </row>
    <row r="15" spans="1:15" ht="87" x14ac:dyDescent="0.35">
      <c r="A15" s="8" t="s">
        <v>89</v>
      </c>
      <c r="B15" s="6">
        <v>0</v>
      </c>
      <c r="C15" s="37"/>
    </row>
    <row r="16" spans="1:15" ht="101.5" x14ac:dyDescent="0.35">
      <c r="A16" s="8" t="s">
        <v>90</v>
      </c>
      <c r="B16" s="6">
        <v>0</v>
      </c>
      <c r="C16" s="37"/>
    </row>
    <row r="17" spans="1:3" ht="101.5" x14ac:dyDescent="0.35">
      <c r="A17" s="8" t="s">
        <v>91</v>
      </c>
      <c r="B17" s="6">
        <v>0</v>
      </c>
      <c r="C17" s="37"/>
    </row>
    <row r="18" spans="1:3" ht="101.5" x14ac:dyDescent="0.35">
      <c r="A18" s="8" t="s">
        <v>92</v>
      </c>
      <c r="B18" s="6">
        <v>0</v>
      </c>
      <c r="C18" s="37"/>
    </row>
    <row r="19" spans="1:3" ht="145" x14ac:dyDescent="0.35">
      <c r="A19" s="38" t="s">
        <v>93</v>
      </c>
      <c r="B19" s="6">
        <v>0</v>
      </c>
    </row>
  </sheetData>
  <sheetProtection algorithmName="SHA-512" hashValue="Psod6GWoHAmzOCGzjwPywM0JDh29ifVuyQupHn7RyAYHDlZyKWZnss/uHWk+FjKISGDT0jiBdDnbzoHkuk/oZw==" saltValue="+fa5PaWRd5MUYf+HvINuMw==" spinCount="100000" sheet="1" objects="1" scenarios="1"/>
  <mergeCells count="1">
    <mergeCell ref="A6:B6"/>
  </mergeCells>
  <phoneticPr fontId="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16FF-ADF6-4467-BAB5-6E0BBC8D8808}">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56</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53" t="s">
        <v>60</v>
      </c>
      <c r="B2" s="53"/>
      <c r="C2" s="53"/>
      <c r="D2" s="53"/>
      <c r="E2" s="53"/>
      <c r="F2" s="53"/>
      <c r="G2" s="53"/>
      <c r="H2" s="53"/>
      <c r="I2" s="53"/>
      <c r="J2" s="53"/>
      <c r="K2" s="53"/>
      <c r="L2" s="53"/>
      <c r="M2" s="53"/>
      <c r="N2" s="53"/>
      <c r="O2" s="53"/>
    </row>
    <row r="3" spans="1:15" ht="30.9" customHeight="1" x14ac:dyDescent="0.35">
      <c r="C3" s="36"/>
    </row>
    <row r="4" spans="1:15" ht="45" customHeight="1" x14ac:dyDescent="0.35">
      <c r="A4" s="45" t="s">
        <v>57</v>
      </c>
      <c r="B4" s="46"/>
      <c r="C4" s="36"/>
    </row>
    <row r="5" spans="1:15" ht="42" customHeight="1" x14ac:dyDescent="0.35">
      <c r="A5" s="8" t="s">
        <v>61</v>
      </c>
      <c r="B5" s="6" t="s">
        <v>23</v>
      </c>
      <c r="C5" s="36"/>
    </row>
    <row r="6" spans="1:15" ht="42" customHeight="1" x14ac:dyDescent="0.35">
      <c r="A6" s="8" t="s">
        <v>82</v>
      </c>
      <c r="B6" s="6">
        <v>1</v>
      </c>
      <c r="C6" s="37"/>
    </row>
    <row r="7" spans="1:15" ht="87" x14ac:dyDescent="0.35">
      <c r="A7" s="8" t="s">
        <v>83</v>
      </c>
      <c r="B7" s="6">
        <v>2</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2" ht="145" x14ac:dyDescent="0.35">
      <c r="A17" s="38" t="s">
        <v>93</v>
      </c>
      <c r="B17" s="6">
        <v>0</v>
      </c>
    </row>
  </sheetData>
  <mergeCells count="2">
    <mergeCell ref="A4:B4"/>
    <mergeCell ref="A2:O2"/>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90A-DEC3-41FA-BC1A-AC42765E9226}">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113</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72.5" x14ac:dyDescent="0.35">
      <c r="A2" s="6" t="s">
        <v>170</v>
      </c>
      <c r="B2" s="31" t="s">
        <v>239</v>
      </c>
      <c r="C2" s="31" t="s">
        <v>239</v>
      </c>
      <c r="D2" s="31" t="s">
        <v>239</v>
      </c>
      <c r="E2" s="31" t="s">
        <v>239</v>
      </c>
      <c r="F2" s="31" t="s">
        <v>239</v>
      </c>
      <c r="G2" s="31" t="s">
        <v>239</v>
      </c>
      <c r="H2" s="6">
        <v>1</v>
      </c>
      <c r="I2" s="6">
        <v>0</v>
      </c>
      <c r="J2" s="26">
        <v>0</v>
      </c>
      <c r="K2" s="32" t="s">
        <v>95</v>
      </c>
      <c r="L2" s="6">
        <v>0</v>
      </c>
      <c r="M2" s="6">
        <v>0</v>
      </c>
      <c r="N2" s="6">
        <v>0</v>
      </c>
      <c r="O2" s="32" t="s">
        <v>95</v>
      </c>
    </row>
    <row r="3" spans="1:15" ht="42" customHeight="1" x14ac:dyDescent="0.35"/>
    <row r="4" spans="1:15" ht="42" customHeight="1" x14ac:dyDescent="0.35">
      <c r="A4" s="45" t="s">
        <v>112</v>
      </c>
      <c r="B4" s="46"/>
      <c r="C4" s="36"/>
    </row>
    <row r="5" spans="1:15" ht="58" x14ac:dyDescent="0.35">
      <c r="A5" s="8" t="s">
        <v>61</v>
      </c>
      <c r="B5" s="6" t="s">
        <v>23</v>
      </c>
      <c r="C5" s="36"/>
    </row>
    <row r="6" spans="1:15" ht="72.5" x14ac:dyDescent="0.35">
      <c r="A6" s="8" t="s">
        <v>82</v>
      </c>
      <c r="B6" s="6">
        <v>3</v>
      </c>
      <c r="C6" s="36"/>
    </row>
    <row r="7" spans="1:15" ht="87" x14ac:dyDescent="0.35">
      <c r="A7" s="8" t="s">
        <v>83</v>
      </c>
      <c r="B7" s="6">
        <v>8</v>
      </c>
      <c r="C7" s="37"/>
    </row>
    <row r="8" spans="1:15" ht="58" x14ac:dyDescent="0.35">
      <c r="A8" s="8" t="s">
        <v>84</v>
      </c>
      <c r="B8" s="6">
        <v>1</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3" ht="145" x14ac:dyDescent="0.35">
      <c r="A17" s="38" t="s">
        <v>93</v>
      </c>
      <c r="B17" s="6">
        <v>0</v>
      </c>
      <c r="C17" s="37"/>
    </row>
  </sheetData>
  <mergeCells count="1">
    <mergeCell ref="A4:B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7F8D-FC79-442D-873F-38E8D92E145F}">
  <dimension ref="A1:O17"/>
  <sheetViews>
    <sheetView workbookViewId="0">
      <selection activeCell="M7" sqref="M7"/>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123</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10" customFormat="1" ht="21" x14ac:dyDescent="0.35">
      <c r="A2" s="53" t="s">
        <v>60</v>
      </c>
      <c r="B2" s="53"/>
      <c r="C2" s="53"/>
      <c r="D2" s="53"/>
      <c r="E2" s="53"/>
      <c r="F2" s="53"/>
      <c r="G2" s="53"/>
      <c r="H2" s="53"/>
      <c r="I2" s="53"/>
      <c r="J2" s="53"/>
      <c r="K2" s="53"/>
      <c r="L2" s="53"/>
      <c r="M2" s="53"/>
      <c r="N2" s="53"/>
      <c r="O2" s="53"/>
    </row>
    <row r="3" spans="1:15" ht="30.9" customHeight="1" x14ac:dyDescent="0.35">
      <c r="C3" s="36"/>
    </row>
    <row r="4" spans="1:15" ht="45" customHeight="1" x14ac:dyDescent="0.35">
      <c r="A4" s="45" t="s">
        <v>122</v>
      </c>
      <c r="B4" s="46"/>
      <c r="C4" s="36"/>
    </row>
    <row r="5" spans="1:15" ht="42" customHeight="1" x14ac:dyDescent="0.35">
      <c r="A5" s="8" t="s">
        <v>61</v>
      </c>
      <c r="B5" s="6" t="s">
        <v>23</v>
      </c>
      <c r="C5" s="36"/>
    </row>
    <row r="6" spans="1:15" ht="42" customHeight="1" x14ac:dyDescent="0.35">
      <c r="A6" s="8" t="s">
        <v>82</v>
      </c>
      <c r="B6" s="6">
        <v>1</v>
      </c>
      <c r="C6" s="37"/>
    </row>
    <row r="7" spans="1:15" ht="87" x14ac:dyDescent="0.35">
      <c r="A7" s="8" t="s">
        <v>83</v>
      </c>
      <c r="B7" s="6">
        <v>1</v>
      </c>
      <c r="C7" s="37"/>
    </row>
    <row r="8" spans="1:15" ht="58" x14ac:dyDescent="0.35">
      <c r="A8" s="8" t="s">
        <v>84</v>
      </c>
      <c r="B8" s="6">
        <v>0</v>
      </c>
      <c r="C8" s="37"/>
    </row>
    <row r="9" spans="1:15" ht="116" x14ac:dyDescent="0.35">
      <c r="A9" s="8" t="s">
        <v>85</v>
      </c>
      <c r="B9" s="6">
        <v>0</v>
      </c>
      <c r="C9" s="37"/>
    </row>
    <row r="10" spans="1:15" ht="87" x14ac:dyDescent="0.35">
      <c r="A10" s="8" t="s">
        <v>86</v>
      </c>
      <c r="B10" s="6">
        <v>0</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2" ht="145" x14ac:dyDescent="0.35">
      <c r="A17" s="38" t="s">
        <v>93</v>
      </c>
      <c r="B17" s="6">
        <v>0</v>
      </c>
    </row>
  </sheetData>
  <sheetProtection algorithmName="SHA-512" hashValue="H1tKbG6zhs+Q1LY4rKIi5fZqC+H5W1fDSlF6thMuyxRqCxTxIlToo7l9F+fjapOUXwEljQJQjkBm1JNRDuNGqg==" saltValue="a/qCoMZCeH+zze+TNeSasA==" spinCount="100000" sheet="1" objects="1" scenarios="1"/>
  <mergeCells count="2">
    <mergeCell ref="A2:O2"/>
    <mergeCell ref="A4:B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B64-4982-45C2-A511-8B629236C47B}">
  <dimension ref="A1:O17"/>
  <sheetViews>
    <sheetView workbookViewId="0">
      <selection activeCell="C2" sqref="C2"/>
    </sheetView>
  </sheetViews>
  <sheetFormatPr defaultColWidth="9.08984375" defaultRowHeight="14.5" x14ac:dyDescent="0.35"/>
  <cols>
    <col min="1" max="1" width="13.90625" style="5" customWidth="1"/>
    <col min="2" max="2" width="14" style="5" customWidth="1"/>
    <col min="3" max="7" width="15.6328125" style="5" customWidth="1"/>
    <col min="8" max="9" width="15.6328125" style="7" customWidth="1"/>
    <col min="10" max="10" width="15.6328125" style="34" customWidth="1"/>
    <col min="11" max="11" width="15.6328125" style="35" customWidth="1"/>
    <col min="12" max="14" width="15.6328125" style="7" customWidth="1"/>
    <col min="15" max="15" width="15.6328125" style="35" customWidth="1"/>
    <col min="16" max="16384" width="9.08984375" style="5"/>
  </cols>
  <sheetData>
    <row r="1" spans="1:15" ht="145" x14ac:dyDescent="0.35">
      <c r="A1" s="4" t="s">
        <v>58</v>
      </c>
      <c r="B1" s="4" t="s">
        <v>9</v>
      </c>
      <c r="C1" s="4" t="s">
        <v>20</v>
      </c>
      <c r="D1" s="4" t="s">
        <v>21</v>
      </c>
      <c r="E1" s="4" t="s">
        <v>10</v>
      </c>
      <c r="F1" s="4" t="s">
        <v>11</v>
      </c>
      <c r="G1" s="4" t="s">
        <v>12</v>
      </c>
      <c r="H1" s="4" t="s">
        <v>13</v>
      </c>
      <c r="I1" s="4" t="s">
        <v>94</v>
      </c>
      <c r="J1" s="4" t="s">
        <v>14</v>
      </c>
      <c r="K1" s="4" t="s">
        <v>15</v>
      </c>
      <c r="L1" s="4" t="s">
        <v>16</v>
      </c>
      <c r="M1" s="4" t="s">
        <v>17</v>
      </c>
      <c r="N1" s="4" t="s">
        <v>18</v>
      </c>
      <c r="O1" s="4" t="s">
        <v>19</v>
      </c>
    </row>
    <row r="2" spans="1:15" s="7" customFormat="1" ht="101.5" x14ac:dyDescent="0.35">
      <c r="A2" s="6" t="s">
        <v>131</v>
      </c>
      <c r="B2" s="31" t="s">
        <v>239</v>
      </c>
      <c r="C2" s="31" t="s">
        <v>239</v>
      </c>
      <c r="D2" s="31" t="s">
        <v>239</v>
      </c>
      <c r="E2" s="31" t="s">
        <v>239</v>
      </c>
      <c r="F2" s="31" t="s">
        <v>239</v>
      </c>
      <c r="G2" s="31" t="s">
        <v>239</v>
      </c>
      <c r="H2" s="6">
        <v>23</v>
      </c>
      <c r="I2" s="6">
        <v>0</v>
      </c>
      <c r="J2" s="26">
        <v>0</v>
      </c>
      <c r="K2" s="32" t="s">
        <v>129</v>
      </c>
      <c r="L2" s="6">
        <v>0</v>
      </c>
      <c r="M2" s="6">
        <v>0</v>
      </c>
      <c r="N2" s="6">
        <v>0</v>
      </c>
      <c r="O2" s="32" t="s">
        <v>95</v>
      </c>
    </row>
    <row r="3" spans="1:15" ht="30.9" customHeight="1" x14ac:dyDescent="0.35">
      <c r="A3" s="7"/>
      <c r="B3" s="35"/>
      <c r="C3" s="7"/>
      <c r="D3" s="7"/>
      <c r="E3" s="35"/>
      <c r="F3" s="7"/>
      <c r="G3" s="7"/>
    </row>
    <row r="4" spans="1:15" ht="43.5" customHeight="1" x14ac:dyDescent="0.35">
      <c r="A4" s="45" t="s">
        <v>59</v>
      </c>
      <c r="B4" s="46"/>
      <c r="C4" s="36"/>
    </row>
    <row r="5" spans="1:15" ht="42" customHeight="1" x14ac:dyDescent="0.35">
      <c r="A5" s="8" t="s">
        <v>61</v>
      </c>
      <c r="B5" s="6" t="s">
        <v>23</v>
      </c>
      <c r="C5" s="36"/>
    </row>
    <row r="6" spans="1:15" ht="42" customHeight="1" x14ac:dyDescent="0.35">
      <c r="A6" s="8" t="s">
        <v>82</v>
      </c>
      <c r="B6" s="6">
        <v>1</v>
      </c>
      <c r="C6" s="37"/>
    </row>
    <row r="7" spans="1:15" ht="87" x14ac:dyDescent="0.35">
      <c r="A7" s="8" t="s">
        <v>83</v>
      </c>
      <c r="B7" s="6">
        <v>1</v>
      </c>
      <c r="C7" s="37"/>
    </row>
    <row r="8" spans="1:15" ht="58" x14ac:dyDescent="0.35">
      <c r="A8" s="8" t="s">
        <v>84</v>
      </c>
      <c r="B8" s="6">
        <v>23</v>
      </c>
      <c r="C8" s="37"/>
    </row>
    <row r="9" spans="1:15" ht="116" x14ac:dyDescent="0.35">
      <c r="A9" s="8" t="s">
        <v>85</v>
      </c>
      <c r="B9" s="6">
        <v>0</v>
      </c>
      <c r="C9" s="37"/>
    </row>
    <row r="10" spans="1:15" ht="87" x14ac:dyDescent="0.35">
      <c r="A10" s="8" t="s">
        <v>86</v>
      </c>
      <c r="B10" s="6">
        <v>1</v>
      </c>
      <c r="C10" s="37"/>
    </row>
    <row r="11" spans="1:15" ht="145" x14ac:dyDescent="0.35">
      <c r="A11" s="8" t="s">
        <v>87</v>
      </c>
      <c r="B11" s="6">
        <v>0</v>
      </c>
      <c r="C11" s="37"/>
    </row>
    <row r="12" spans="1:15" ht="72.5" x14ac:dyDescent="0.35">
      <c r="A12" s="8" t="s">
        <v>88</v>
      </c>
      <c r="B12" s="6">
        <v>0</v>
      </c>
      <c r="C12" s="37"/>
    </row>
    <row r="13" spans="1:15" ht="87" x14ac:dyDescent="0.35">
      <c r="A13" s="8" t="s">
        <v>89</v>
      </c>
      <c r="B13" s="6">
        <v>0</v>
      </c>
      <c r="C13" s="37"/>
    </row>
    <row r="14" spans="1:15" ht="101.5" x14ac:dyDescent="0.35">
      <c r="A14" s="8" t="s">
        <v>90</v>
      </c>
      <c r="B14" s="6">
        <v>0</v>
      </c>
      <c r="C14" s="37"/>
    </row>
    <row r="15" spans="1:15" ht="101.5" x14ac:dyDescent="0.35">
      <c r="A15" s="8" t="s">
        <v>91</v>
      </c>
      <c r="B15" s="6">
        <v>0</v>
      </c>
      <c r="C15" s="37"/>
    </row>
    <row r="16" spans="1:15" ht="101.5" x14ac:dyDescent="0.35">
      <c r="A16" s="8" t="s">
        <v>92</v>
      </c>
      <c r="B16" s="6">
        <v>0</v>
      </c>
      <c r="C16" s="37"/>
    </row>
    <row r="17" spans="1:2" ht="145" x14ac:dyDescent="0.35">
      <c r="A17" s="38" t="s">
        <v>93</v>
      </c>
      <c r="B17" s="6">
        <v>0</v>
      </c>
    </row>
  </sheetData>
  <sheetProtection algorithmName="SHA-512" hashValue="Ma9mpSoc0v+kV/BxTszHWEOCzvYk7dgNxYDnrf5Z0gMUa8XG7DPccFoYu4fEJWXPNoruxGyno3HzN71w5XlDOA==" saltValue="xKcng8spOg8mBYhRD9cxQw==" spinCount="100000" sheet="1" objects="1" scenarios="1"/>
  <mergeCells count="1">
    <mergeCell ref="A4:B4"/>
  </mergeCells>
  <phoneticPr fontId="5" type="noConversion"/>
  <pageMargins left="0.7" right="0.7" top="0.75" bottom="0.75" header="0.3" footer="0.3"/>
  <pageSetup orientation="portrait" r:id="rId1"/>
  <ignoredErrors>
    <ignoredError sqref="A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47"/>
  <sheetViews>
    <sheetView zoomScale="110" zoomScaleNormal="110" workbookViewId="0">
      <selection activeCell="B2" sqref="B2"/>
    </sheetView>
  </sheetViews>
  <sheetFormatPr defaultColWidth="16.453125" defaultRowHeight="14.5" x14ac:dyDescent="0.35"/>
  <cols>
    <col min="1" max="1" width="12.6328125" style="14" customWidth="1"/>
    <col min="2" max="2" width="14.90625" style="14" customWidth="1"/>
    <col min="3" max="7" width="16.453125" style="14"/>
    <col min="8" max="8" width="15.6328125" style="7" customWidth="1"/>
    <col min="9" max="9" width="16.453125" style="14"/>
    <col min="10" max="10" width="16.453125" style="16"/>
    <col min="11" max="11" width="20.6328125" style="14" customWidth="1"/>
    <col min="12" max="16384" width="16.453125" style="14"/>
  </cols>
  <sheetData>
    <row r="1" spans="1:51" x14ac:dyDescent="0.35">
      <c r="A1" s="18" t="s">
        <v>22</v>
      </c>
      <c r="B1" s="18" t="s">
        <v>9</v>
      </c>
      <c r="C1" s="18" t="s">
        <v>20</v>
      </c>
      <c r="D1" s="18" t="s">
        <v>21</v>
      </c>
      <c r="E1" s="18" t="s">
        <v>10</v>
      </c>
      <c r="F1" s="18" t="s">
        <v>11</v>
      </c>
      <c r="G1" s="18" t="s">
        <v>12</v>
      </c>
      <c r="H1" s="18" t="s">
        <v>13</v>
      </c>
      <c r="I1" s="18" t="s">
        <v>94</v>
      </c>
      <c r="J1" s="18" t="s">
        <v>14</v>
      </c>
      <c r="K1" s="18" t="s">
        <v>15</v>
      </c>
      <c r="L1" s="18" t="s">
        <v>62</v>
      </c>
      <c r="M1" s="18" t="s">
        <v>63</v>
      </c>
      <c r="N1" s="18" t="s">
        <v>64</v>
      </c>
      <c r="O1" s="18" t="s">
        <v>65</v>
      </c>
      <c r="P1" s="18" t="s">
        <v>66</v>
      </c>
      <c r="Q1" s="18" t="s">
        <v>67</v>
      </c>
      <c r="R1" s="18" t="s">
        <v>68</v>
      </c>
      <c r="S1" s="18" t="s">
        <v>69</v>
      </c>
      <c r="T1" s="18" t="s">
        <v>70</v>
      </c>
      <c r="U1" s="18" t="s">
        <v>71</v>
      </c>
      <c r="V1" s="18" t="s">
        <v>72</v>
      </c>
      <c r="W1" s="18" t="s">
        <v>73</v>
      </c>
      <c r="X1" s="18" t="s">
        <v>74</v>
      </c>
      <c r="Y1" s="18" t="s">
        <v>75</v>
      </c>
      <c r="Z1" s="18" t="s">
        <v>76</v>
      </c>
      <c r="AA1" s="18" t="s">
        <v>77</v>
      </c>
      <c r="AB1" s="18" t="s">
        <v>78</v>
      </c>
      <c r="AC1" s="18" t="s">
        <v>79</v>
      </c>
      <c r="AD1" s="18" t="s">
        <v>16</v>
      </c>
      <c r="AE1" s="18" t="s">
        <v>99</v>
      </c>
      <c r="AF1" s="18" t="s">
        <v>18</v>
      </c>
      <c r="AG1" s="18" t="s">
        <v>19</v>
      </c>
      <c r="AH1" s="18" t="s">
        <v>62</v>
      </c>
      <c r="AI1" s="18" t="s">
        <v>63</v>
      </c>
      <c r="AJ1" s="18" t="s">
        <v>64</v>
      </c>
      <c r="AK1" s="18" t="s">
        <v>65</v>
      </c>
      <c r="AL1" s="18" t="s">
        <v>66</v>
      </c>
      <c r="AM1" s="18" t="s">
        <v>67</v>
      </c>
      <c r="AN1" s="18" t="s">
        <v>68</v>
      </c>
      <c r="AO1" s="18" t="s">
        <v>69</v>
      </c>
      <c r="AP1" s="18" t="s">
        <v>70</v>
      </c>
      <c r="AQ1" s="18" t="s">
        <v>71</v>
      </c>
      <c r="AR1" s="18" t="s">
        <v>72</v>
      </c>
      <c r="AS1" s="18" t="s">
        <v>73</v>
      </c>
      <c r="AT1" s="18" t="s">
        <v>74</v>
      </c>
      <c r="AU1" s="18" t="s">
        <v>75</v>
      </c>
      <c r="AV1" s="18" t="s">
        <v>76</v>
      </c>
      <c r="AW1" s="18" t="s">
        <v>77</v>
      </c>
      <c r="AX1" s="18" t="s">
        <v>78</v>
      </c>
      <c r="AY1" s="18" t="s">
        <v>79</v>
      </c>
    </row>
    <row r="2" spans="1:51" s="7" customFormat="1" x14ac:dyDescent="0.35">
      <c r="A2" s="6" t="s">
        <v>196</v>
      </c>
      <c r="B2" s="6" t="s">
        <v>132</v>
      </c>
      <c r="C2" s="6" t="s">
        <v>127</v>
      </c>
      <c r="D2" s="6" t="s">
        <v>127</v>
      </c>
      <c r="E2" s="6" t="s">
        <v>128</v>
      </c>
      <c r="F2" s="6" t="s">
        <v>130</v>
      </c>
      <c r="G2" s="6" t="s">
        <v>23</v>
      </c>
      <c r="H2" s="6">
        <v>1</v>
      </c>
      <c r="I2" s="6">
        <v>0</v>
      </c>
      <c r="J2" s="26">
        <v>0</v>
      </c>
      <c r="K2" s="6" t="s">
        <v>95</v>
      </c>
      <c r="L2" s="17" t="str">
        <f t="shared" ref="L2:L45" si="0">IF(COUNTIF($K2,"*Three or fewer restraints/seclusion occurred during this reporting period*"),"1","0")</f>
        <v>1</v>
      </c>
      <c r="M2" s="17" t="str">
        <f t="shared" ref="M2:M45" si="1">IF(COUNTIF($K2,"*Update has been made to the FBA*"),"1","0")</f>
        <v>0</v>
      </c>
      <c r="N2" s="17" t="str">
        <f t="shared" ref="N2:N45" si="2">IF(COUNTIF($K2,"*Update has been made to the PBSP*"),"1","0")</f>
        <v>0</v>
      </c>
      <c r="O2" s="17" t="str">
        <f t="shared" ref="O2:O45" si="3">IF(COUNTIF($K2,"*ISP Team has convened*"),"1","0")</f>
        <v>0</v>
      </c>
      <c r="P2" s="17" t="str">
        <f t="shared" ref="P2:P45" si="4">IF(COUNTIF($K2,"*General retraining of staff*"),"1","0")</f>
        <v>0</v>
      </c>
      <c r="Q2" s="17" t="str">
        <f t="shared" ref="Q2:Q45" si="5">IF(COUNTIF($K2,"*ISP Team has convened*"),"1","0")</f>
        <v>0</v>
      </c>
      <c r="R2" s="17" t="str">
        <f t="shared" ref="R2:R45" si="6">IF(COUNTIF($K2,"*Changes made to the ISP*"),"1","0")</f>
        <v>0</v>
      </c>
      <c r="S2" s="17" t="str">
        <f t="shared" ref="S2:S45" si="7">IF(COUNTIF($K2,"*Assistive Device/Technology added to child's ISP*"),"1","0")</f>
        <v>0</v>
      </c>
      <c r="T2" s="17" t="str">
        <f t="shared" ref="T2:T45" si="8">IF(COUNTIF($K2,"*Adaptations made to meet identified sensory needs*"),"1","0")</f>
        <v>0</v>
      </c>
      <c r="U2" s="17" t="str">
        <f t="shared" ref="U2:U45" si="9">IF(COUNTIF($K2,"*Consultation with psychiatrist/medication prescriber*"),"1","0")</f>
        <v>0</v>
      </c>
      <c r="V2" s="17" t="str">
        <f t="shared" ref="V2:V45" si="10">IF(COUNTIF($K2,"*Consultation with Primary Care Physician/Dentist*"),"1","0")</f>
        <v>0</v>
      </c>
      <c r="W2" s="17" t="str">
        <f t="shared" ref="W2:W45" si="11">IF(COUNTIF($K2,"*Environmental changes to the setting interior*"),"1","0")</f>
        <v>0</v>
      </c>
      <c r="X2" s="17" t="str">
        <f t="shared" ref="X2:X45" si="12">IF(COUNTIF($K2,"*Door Window Dings Added*"),"1","0")</f>
        <v>0</v>
      </c>
      <c r="Y2" s="17" t="str">
        <f t="shared" ref="Y2:Y45" si="13">IF(COUNTIF($K2,"*Environmental changes to the child's bedroom*"),"1","0")</f>
        <v>0</v>
      </c>
      <c r="Z2" s="17" t="str">
        <f t="shared" ref="Z2:Z45" si="14">IF(COUNTIF($K2,"*Environmental changes to the setting exterior / property*"),"1","0")</f>
        <v>0</v>
      </c>
      <c r="AA2" s="17" t="str">
        <f t="shared" ref="AA2:AA45" si="15">IF(COUNTIF($K2,"*Changes made to the child's schedule*"),"1","0")</f>
        <v>0</v>
      </c>
      <c r="AB2" s="17" t="str">
        <f t="shared" ref="AB2:AB45" si="16">IF(COUNTIF($K2,"*Changes made to the child's protocols*"),"1","0")</f>
        <v>0</v>
      </c>
      <c r="AC2" s="17" t="str">
        <f t="shared" ref="AC2:AC45" si="17">IF(COUNTIF($K2,"*Following a review of the restraints, no steps were taken to decrease the use of restraint/secusion during this reporting period*"),"1","0")</f>
        <v>0</v>
      </c>
      <c r="AD2" s="6">
        <v>0</v>
      </c>
      <c r="AE2" s="6">
        <v>0</v>
      </c>
      <c r="AF2" s="6">
        <v>0</v>
      </c>
      <c r="AG2" s="6" t="s">
        <v>95</v>
      </c>
      <c r="AH2" s="17" t="str">
        <f t="shared" ref="AH2:AH45" si="18">IF(COUNTIF($AG2,"*Three or fewer restraints/seclusion occurred during this reporting period*"),"1","0")</f>
        <v>1</v>
      </c>
      <c r="AI2" s="17" t="str">
        <f t="shared" ref="AI2:AI45" si="19">IF(COUNTIF($AG2,"*Update has been made to the FBA*"),"1","0")</f>
        <v>0</v>
      </c>
      <c r="AJ2" s="17" t="str">
        <f t="shared" ref="AJ2:AJ45" si="20">IF(COUNTIF($AG2,"*Update has been made to the PBSP*"),"1","0")</f>
        <v>0</v>
      </c>
      <c r="AK2" s="17" t="str">
        <f t="shared" ref="AK2:AK45" si="21">IF(COUNTIF($AG2,"*ISP Team has convened*"),"1","0")</f>
        <v>0</v>
      </c>
      <c r="AL2" s="17" t="str">
        <f t="shared" ref="AL2:AL45" si="22">IF(COUNTIF($AG2,"*General retraining of staff*"),"1","0")</f>
        <v>0</v>
      </c>
      <c r="AM2" s="17" t="str">
        <f t="shared" ref="AM2:AM45" si="23">IF(COUNTIF($AG2,"*ISP Team has convened*"),"1","0")</f>
        <v>0</v>
      </c>
      <c r="AN2" s="17" t="str">
        <f t="shared" ref="AN2:AN45" si="24">IF(COUNTIF($AG2,"*Changes made to the ISP*"),"1","0")</f>
        <v>0</v>
      </c>
      <c r="AO2" s="17" t="str">
        <f t="shared" ref="AO2:AO45" si="25">IF(COUNTIF($AG2,"*Assistive Device/Technology added to child's ISP*"),"1","0")</f>
        <v>0</v>
      </c>
      <c r="AP2" s="17" t="str">
        <f t="shared" ref="AP2:AP45" si="26">IF(COUNTIF($AG2,"*Adaptations made to meet identified sensory needs*"),"1","0")</f>
        <v>0</v>
      </c>
      <c r="AQ2" s="17" t="str">
        <f t="shared" ref="AQ2:AQ45" si="27">IF(COUNTIF($AG2,"*Consultation with psychiatrist/medication prescriber*"),"1","0")</f>
        <v>0</v>
      </c>
      <c r="AR2" s="17" t="str">
        <f t="shared" ref="AR2:AR45" si="28">IF(COUNTIF($AG2,"*Consultation with Primary Care Physician/Dentist*"),"1","0")</f>
        <v>0</v>
      </c>
      <c r="AS2" s="17" t="str">
        <f t="shared" ref="AS2:AS45" si="29">IF(COUNTIF($AG2,"*Environmental changes to the setting interior*"),"1","0")</f>
        <v>0</v>
      </c>
      <c r="AT2" s="17" t="str">
        <f t="shared" ref="AT2:AT45" si="30">IF(COUNTIF($AG2,"*Door Window Dings Added*"),"1","0")</f>
        <v>0</v>
      </c>
      <c r="AU2" s="17" t="str">
        <f t="shared" ref="AU2:AU45" si="31">IF(COUNTIF($AG2,"*Environmental changes to the child's bedroom*"),"1","0")</f>
        <v>0</v>
      </c>
      <c r="AV2" s="17" t="str">
        <f t="shared" ref="AV2:AV45" si="32">IF(COUNTIF($AG2,"*Environmental changes to the setting exterior / property*"),"1","0")</f>
        <v>0</v>
      </c>
      <c r="AW2" s="17" t="str">
        <f t="shared" ref="AW2:AW45" si="33">IF(COUNTIF($AG2,"*Changes made to the child's schedule*"),"1","0")</f>
        <v>0</v>
      </c>
      <c r="AX2" s="17" t="str">
        <f t="shared" ref="AX2:AX45" si="34">IF(COUNTIF($AG2,"*Changes made to the child's protocols*"),"1","0")</f>
        <v>0</v>
      </c>
      <c r="AY2" s="17" t="str">
        <f t="shared" ref="AY2:AY45" si="35">IF(COUNTIF($AG2,"*Following a review of the restraints, no steps were taken to decrease the use of restraint/secusion during this reporting period*"),"1","0")</f>
        <v>0</v>
      </c>
    </row>
    <row r="3" spans="1:51" s="7" customFormat="1" x14ac:dyDescent="0.35">
      <c r="A3" s="6" t="s">
        <v>197</v>
      </c>
      <c r="B3" s="6" t="s">
        <v>126</v>
      </c>
      <c r="C3" s="6" t="s">
        <v>127</v>
      </c>
      <c r="D3" s="6" t="s">
        <v>127</v>
      </c>
      <c r="E3" s="6" t="s">
        <v>128</v>
      </c>
      <c r="F3" s="6" t="s">
        <v>130</v>
      </c>
      <c r="G3" s="6" t="s">
        <v>23</v>
      </c>
      <c r="H3" s="6">
        <v>1</v>
      </c>
      <c r="I3" s="6">
        <v>0</v>
      </c>
      <c r="J3" s="26">
        <v>0</v>
      </c>
      <c r="K3" s="6" t="s">
        <v>95</v>
      </c>
      <c r="L3" s="17" t="str">
        <f t="shared" si="0"/>
        <v>1</v>
      </c>
      <c r="M3" s="17" t="str">
        <f t="shared" si="1"/>
        <v>0</v>
      </c>
      <c r="N3" s="17" t="str">
        <f t="shared" si="2"/>
        <v>0</v>
      </c>
      <c r="O3" s="17" t="str">
        <f t="shared" si="3"/>
        <v>0</v>
      </c>
      <c r="P3" s="17" t="str">
        <f t="shared" si="4"/>
        <v>0</v>
      </c>
      <c r="Q3" s="17" t="str">
        <f t="shared" si="5"/>
        <v>0</v>
      </c>
      <c r="R3" s="17" t="str">
        <f t="shared" si="6"/>
        <v>0</v>
      </c>
      <c r="S3" s="17" t="str">
        <f t="shared" si="7"/>
        <v>0</v>
      </c>
      <c r="T3" s="17" t="str">
        <f t="shared" si="8"/>
        <v>0</v>
      </c>
      <c r="U3" s="17" t="str">
        <f t="shared" si="9"/>
        <v>0</v>
      </c>
      <c r="V3" s="17" t="str">
        <f t="shared" si="10"/>
        <v>0</v>
      </c>
      <c r="W3" s="17" t="str">
        <f t="shared" si="11"/>
        <v>0</v>
      </c>
      <c r="X3" s="17" t="str">
        <f t="shared" si="12"/>
        <v>0</v>
      </c>
      <c r="Y3" s="17" t="str">
        <f t="shared" si="13"/>
        <v>0</v>
      </c>
      <c r="Z3" s="17" t="str">
        <f t="shared" si="14"/>
        <v>0</v>
      </c>
      <c r="AA3" s="17" t="str">
        <f t="shared" si="15"/>
        <v>0</v>
      </c>
      <c r="AB3" s="17" t="str">
        <f t="shared" si="16"/>
        <v>0</v>
      </c>
      <c r="AC3" s="17" t="str">
        <f t="shared" si="17"/>
        <v>0</v>
      </c>
      <c r="AD3" s="6">
        <v>0</v>
      </c>
      <c r="AE3" s="6">
        <v>0</v>
      </c>
      <c r="AF3" s="6">
        <v>0</v>
      </c>
      <c r="AG3" s="6" t="s">
        <v>95</v>
      </c>
      <c r="AH3" s="17" t="str">
        <f t="shared" si="18"/>
        <v>1</v>
      </c>
      <c r="AI3" s="17" t="str">
        <f t="shared" si="19"/>
        <v>0</v>
      </c>
      <c r="AJ3" s="17" t="str">
        <f t="shared" si="20"/>
        <v>0</v>
      </c>
      <c r="AK3" s="17" t="str">
        <f t="shared" si="21"/>
        <v>0</v>
      </c>
      <c r="AL3" s="17" t="str">
        <f t="shared" si="22"/>
        <v>0</v>
      </c>
      <c r="AM3" s="17" t="str">
        <f t="shared" si="23"/>
        <v>0</v>
      </c>
      <c r="AN3" s="17" t="str">
        <f t="shared" si="24"/>
        <v>0</v>
      </c>
      <c r="AO3" s="17" t="str">
        <f t="shared" si="25"/>
        <v>0</v>
      </c>
      <c r="AP3" s="17" t="str">
        <f t="shared" si="26"/>
        <v>0</v>
      </c>
      <c r="AQ3" s="17" t="str">
        <f t="shared" si="27"/>
        <v>0</v>
      </c>
      <c r="AR3" s="17" t="str">
        <f t="shared" si="28"/>
        <v>0</v>
      </c>
      <c r="AS3" s="17" t="str">
        <f t="shared" si="29"/>
        <v>0</v>
      </c>
      <c r="AT3" s="17" t="str">
        <f t="shared" si="30"/>
        <v>0</v>
      </c>
      <c r="AU3" s="17" t="str">
        <f t="shared" si="31"/>
        <v>0</v>
      </c>
      <c r="AV3" s="17" t="str">
        <f t="shared" si="32"/>
        <v>0</v>
      </c>
      <c r="AW3" s="17" t="str">
        <f t="shared" si="33"/>
        <v>0</v>
      </c>
      <c r="AX3" s="17" t="str">
        <f t="shared" si="34"/>
        <v>0</v>
      </c>
      <c r="AY3" s="17" t="str">
        <f t="shared" si="35"/>
        <v>0</v>
      </c>
    </row>
    <row r="4" spans="1:51" s="7" customFormat="1" x14ac:dyDescent="0.35">
      <c r="A4" s="6" t="s">
        <v>198</v>
      </c>
      <c r="B4" s="6" t="s">
        <v>126</v>
      </c>
      <c r="C4" s="6" t="s">
        <v>127</v>
      </c>
      <c r="D4" s="6" t="s">
        <v>127</v>
      </c>
      <c r="E4" s="6" t="s">
        <v>128</v>
      </c>
      <c r="F4" s="6" t="s">
        <v>130</v>
      </c>
      <c r="G4" s="6" t="s">
        <v>23</v>
      </c>
      <c r="H4" s="6">
        <v>1</v>
      </c>
      <c r="I4" s="6">
        <v>0</v>
      </c>
      <c r="J4" s="26">
        <v>0</v>
      </c>
      <c r="K4" s="6" t="s">
        <v>95</v>
      </c>
      <c r="L4" s="17" t="str">
        <f t="shared" si="0"/>
        <v>1</v>
      </c>
      <c r="M4" s="17" t="str">
        <f t="shared" si="1"/>
        <v>0</v>
      </c>
      <c r="N4" s="17" t="str">
        <f t="shared" si="2"/>
        <v>0</v>
      </c>
      <c r="O4" s="17" t="str">
        <f t="shared" si="3"/>
        <v>0</v>
      </c>
      <c r="P4" s="17" t="str">
        <f t="shared" si="4"/>
        <v>0</v>
      </c>
      <c r="Q4" s="17" t="str">
        <f t="shared" si="5"/>
        <v>0</v>
      </c>
      <c r="R4" s="17" t="str">
        <f t="shared" si="6"/>
        <v>0</v>
      </c>
      <c r="S4" s="17" t="str">
        <f t="shared" si="7"/>
        <v>0</v>
      </c>
      <c r="T4" s="17" t="str">
        <f t="shared" si="8"/>
        <v>0</v>
      </c>
      <c r="U4" s="17" t="str">
        <f t="shared" si="9"/>
        <v>0</v>
      </c>
      <c r="V4" s="17" t="str">
        <f t="shared" si="10"/>
        <v>0</v>
      </c>
      <c r="W4" s="17" t="str">
        <f t="shared" si="11"/>
        <v>0</v>
      </c>
      <c r="X4" s="17" t="str">
        <f t="shared" si="12"/>
        <v>0</v>
      </c>
      <c r="Y4" s="17" t="str">
        <f t="shared" si="13"/>
        <v>0</v>
      </c>
      <c r="Z4" s="17" t="str">
        <f t="shared" si="14"/>
        <v>0</v>
      </c>
      <c r="AA4" s="17" t="str">
        <f t="shared" si="15"/>
        <v>0</v>
      </c>
      <c r="AB4" s="17" t="str">
        <f t="shared" si="16"/>
        <v>0</v>
      </c>
      <c r="AC4" s="17" t="str">
        <f t="shared" si="17"/>
        <v>0</v>
      </c>
      <c r="AD4" s="6">
        <v>0</v>
      </c>
      <c r="AE4" s="6">
        <v>0</v>
      </c>
      <c r="AF4" s="6">
        <v>0</v>
      </c>
      <c r="AG4" s="6" t="s">
        <v>95</v>
      </c>
      <c r="AH4" s="17" t="str">
        <f t="shared" si="18"/>
        <v>1</v>
      </c>
      <c r="AI4" s="17" t="str">
        <f t="shared" si="19"/>
        <v>0</v>
      </c>
      <c r="AJ4" s="17" t="str">
        <f t="shared" si="20"/>
        <v>0</v>
      </c>
      <c r="AK4" s="17" t="str">
        <f t="shared" si="21"/>
        <v>0</v>
      </c>
      <c r="AL4" s="17" t="str">
        <f t="shared" si="22"/>
        <v>0</v>
      </c>
      <c r="AM4" s="17" t="str">
        <f t="shared" si="23"/>
        <v>0</v>
      </c>
      <c r="AN4" s="17" t="str">
        <f t="shared" si="24"/>
        <v>0</v>
      </c>
      <c r="AO4" s="17" t="str">
        <f t="shared" si="25"/>
        <v>0</v>
      </c>
      <c r="AP4" s="17" t="str">
        <f t="shared" si="26"/>
        <v>0</v>
      </c>
      <c r="AQ4" s="17" t="str">
        <f t="shared" si="27"/>
        <v>0</v>
      </c>
      <c r="AR4" s="17" t="str">
        <f t="shared" si="28"/>
        <v>0</v>
      </c>
      <c r="AS4" s="17" t="str">
        <f t="shared" si="29"/>
        <v>0</v>
      </c>
      <c r="AT4" s="17" t="str">
        <f t="shared" si="30"/>
        <v>0</v>
      </c>
      <c r="AU4" s="17" t="str">
        <f t="shared" si="31"/>
        <v>0</v>
      </c>
      <c r="AV4" s="17" t="str">
        <f t="shared" si="32"/>
        <v>0</v>
      </c>
      <c r="AW4" s="17" t="str">
        <f t="shared" si="33"/>
        <v>0</v>
      </c>
      <c r="AX4" s="17" t="str">
        <f t="shared" si="34"/>
        <v>0</v>
      </c>
      <c r="AY4" s="17" t="str">
        <f t="shared" si="35"/>
        <v>0</v>
      </c>
    </row>
    <row r="5" spans="1:51" x14ac:dyDescent="0.35">
      <c r="A5" s="6" t="s">
        <v>199</v>
      </c>
      <c r="B5" s="6" t="s">
        <v>126</v>
      </c>
      <c r="C5" s="6" t="s">
        <v>127</v>
      </c>
      <c r="D5" s="6" t="s">
        <v>127</v>
      </c>
      <c r="E5" s="6" t="s">
        <v>128</v>
      </c>
      <c r="F5" s="6" t="s">
        <v>130</v>
      </c>
      <c r="G5" s="6" t="s">
        <v>23</v>
      </c>
      <c r="H5" s="6">
        <v>1</v>
      </c>
      <c r="I5" s="6">
        <v>0</v>
      </c>
      <c r="J5" s="26">
        <v>0</v>
      </c>
      <c r="K5" s="6" t="s">
        <v>95</v>
      </c>
      <c r="L5" s="17" t="str">
        <f t="shared" si="0"/>
        <v>1</v>
      </c>
      <c r="M5" s="17" t="str">
        <f t="shared" si="1"/>
        <v>0</v>
      </c>
      <c r="N5" s="17" t="str">
        <f t="shared" si="2"/>
        <v>0</v>
      </c>
      <c r="O5" s="17" t="str">
        <f t="shared" si="3"/>
        <v>0</v>
      </c>
      <c r="P5" s="17" t="str">
        <f t="shared" si="4"/>
        <v>0</v>
      </c>
      <c r="Q5" s="17" t="str">
        <f t="shared" si="5"/>
        <v>0</v>
      </c>
      <c r="R5" s="17" t="str">
        <f t="shared" si="6"/>
        <v>0</v>
      </c>
      <c r="S5" s="17" t="str">
        <f t="shared" si="7"/>
        <v>0</v>
      </c>
      <c r="T5" s="17" t="str">
        <f t="shared" si="8"/>
        <v>0</v>
      </c>
      <c r="U5" s="17" t="str">
        <f t="shared" si="9"/>
        <v>0</v>
      </c>
      <c r="V5" s="17" t="str">
        <f t="shared" si="10"/>
        <v>0</v>
      </c>
      <c r="W5" s="17" t="str">
        <f t="shared" si="11"/>
        <v>0</v>
      </c>
      <c r="X5" s="17" t="str">
        <f t="shared" si="12"/>
        <v>0</v>
      </c>
      <c r="Y5" s="17" t="str">
        <f t="shared" si="13"/>
        <v>0</v>
      </c>
      <c r="Z5" s="17" t="str">
        <f t="shared" si="14"/>
        <v>0</v>
      </c>
      <c r="AA5" s="17" t="str">
        <f t="shared" si="15"/>
        <v>0</v>
      </c>
      <c r="AB5" s="17" t="str">
        <f t="shared" si="16"/>
        <v>0</v>
      </c>
      <c r="AC5" s="17" t="str">
        <f t="shared" si="17"/>
        <v>0</v>
      </c>
      <c r="AD5" s="6">
        <v>0</v>
      </c>
      <c r="AE5" s="6">
        <v>0</v>
      </c>
      <c r="AF5" s="6">
        <v>0</v>
      </c>
      <c r="AG5" s="6" t="s">
        <v>95</v>
      </c>
      <c r="AH5" s="17" t="str">
        <f t="shared" si="18"/>
        <v>1</v>
      </c>
      <c r="AI5" s="17" t="str">
        <f t="shared" si="19"/>
        <v>0</v>
      </c>
      <c r="AJ5" s="17" t="str">
        <f t="shared" si="20"/>
        <v>0</v>
      </c>
      <c r="AK5" s="17" t="str">
        <f t="shared" si="21"/>
        <v>0</v>
      </c>
      <c r="AL5" s="17" t="str">
        <f t="shared" si="22"/>
        <v>0</v>
      </c>
      <c r="AM5" s="17" t="str">
        <f t="shared" si="23"/>
        <v>0</v>
      </c>
      <c r="AN5" s="17" t="str">
        <f t="shared" si="24"/>
        <v>0</v>
      </c>
      <c r="AO5" s="17" t="str">
        <f t="shared" si="25"/>
        <v>0</v>
      </c>
      <c r="AP5" s="17" t="str">
        <f t="shared" si="26"/>
        <v>0</v>
      </c>
      <c r="AQ5" s="17" t="str">
        <f t="shared" si="27"/>
        <v>0</v>
      </c>
      <c r="AR5" s="17" t="str">
        <f t="shared" si="28"/>
        <v>0</v>
      </c>
      <c r="AS5" s="17" t="str">
        <f t="shared" si="29"/>
        <v>0</v>
      </c>
      <c r="AT5" s="17" t="str">
        <f t="shared" si="30"/>
        <v>0</v>
      </c>
      <c r="AU5" s="17" t="str">
        <f t="shared" si="31"/>
        <v>0</v>
      </c>
      <c r="AV5" s="17" t="str">
        <f t="shared" si="32"/>
        <v>0</v>
      </c>
      <c r="AW5" s="17" t="str">
        <f t="shared" si="33"/>
        <v>0</v>
      </c>
      <c r="AX5" s="17" t="str">
        <f t="shared" si="34"/>
        <v>0</v>
      </c>
      <c r="AY5" s="17" t="str">
        <f t="shared" si="35"/>
        <v>0</v>
      </c>
    </row>
    <row r="6" spans="1:51" s="7" customFormat="1" x14ac:dyDescent="0.35">
      <c r="A6" s="6" t="s">
        <v>200</v>
      </c>
      <c r="B6" s="6" t="s">
        <v>126</v>
      </c>
      <c r="C6" s="6" t="s">
        <v>136</v>
      </c>
      <c r="D6" s="6" t="s">
        <v>136</v>
      </c>
      <c r="E6" s="6" t="s">
        <v>128</v>
      </c>
      <c r="F6" s="6" t="s">
        <v>130</v>
      </c>
      <c r="G6" s="6" t="s">
        <v>23</v>
      </c>
      <c r="H6" s="6">
        <v>1</v>
      </c>
      <c r="I6" s="6">
        <v>0</v>
      </c>
      <c r="J6" s="26">
        <v>0</v>
      </c>
      <c r="K6" s="6" t="s">
        <v>95</v>
      </c>
      <c r="L6" s="17" t="str">
        <f t="shared" si="0"/>
        <v>1</v>
      </c>
      <c r="M6" s="17" t="str">
        <f t="shared" si="1"/>
        <v>0</v>
      </c>
      <c r="N6" s="17" t="str">
        <f t="shared" si="2"/>
        <v>0</v>
      </c>
      <c r="O6" s="17" t="str">
        <f t="shared" si="3"/>
        <v>0</v>
      </c>
      <c r="P6" s="17" t="str">
        <f t="shared" si="4"/>
        <v>0</v>
      </c>
      <c r="Q6" s="17" t="str">
        <f t="shared" si="5"/>
        <v>0</v>
      </c>
      <c r="R6" s="17" t="str">
        <f t="shared" si="6"/>
        <v>0</v>
      </c>
      <c r="S6" s="17" t="str">
        <f t="shared" si="7"/>
        <v>0</v>
      </c>
      <c r="T6" s="17" t="str">
        <f t="shared" si="8"/>
        <v>0</v>
      </c>
      <c r="U6" s="17" t="str">
        <f t="shared" si="9"/>
        <v>0</v>
      </c>
      <c r="V6" s="17" t="str">
        <f t="shared" si="10"/>
        <v>0</v>
      </c>
      <c r="W6" s="17" t="str">
        <f t="shared" si="11"/>
        <v>0</v>
      </c>
      <c r="X6" s="17" t="str">
        <f t="shared" si="12"/>
        <v>0</v>
      </c>
      <c r="Y6" s="17" t="str">
        <f t="shared" si="13"/>
        <v>0</v>
      </c>
      <c r="Z6" s="17" t="str">
        <f t="shared" si="14"/>
        <v>0</v>
      </c>
      <c r="AA6" s="17" t="str">
        <f t="shared" si="15"/>
        <v>0</v>
      </c>
      <c r="AB6" s="17" t="str">
        <f t="shared" si="16"/>
        <v>0</v>
      </c>
      <c r="AC6" s="17" t="str">
        <f t="shared" si="17"/>
        <v>0</v>
      </c>
      <c r="AD6" s="6">
        <v>0</v>
      </c>
      <c r="AE6" s="6">
        <v>0</v>
      </c>
      <c r="AF6" s="6">
        <v>0</v>
      </c>
      <c r="AG6" s="6" t="s">
        <v>95</v>
      </c>
      <c r="AH6" s="17" t="str">
        <f t="shared" si="18"/>
        <v>1</v>
      </c>
      <c r="AI6" s="17" t="str">
        <f t="shared" si="19"/>
        <v>0</v>
      </c>
      <c r="AJ6" s="17" t="str">
        <f t="shared" si="20"/>
        <v>0</v>
      </c>
      <c r="AK6" s="17" t="str">
        <f t="shared" si="21"/>
        <v>0</v>
      </c>
      <c r="AL6" s="17" t="str">
        <f t="shared" si="22"/>
        <v>0</v>
      </c>
      <c r="AM6" s="17" t="str">
        <f t="shared" si="23"/>
        <v>0</v>
      </c>
      <c r="AN6" s="17" t="str">
        <f t="shared" si="24"/>
        <v>0</v>
      </c>
      <c r="AO6" s="17" t="str">
        <f t="shared" si="25"/>
        <v>0</v>
      </c>
      <c r="AP6" s="17" t="str">
        <f t="shared" si="26"/>
        <v>0</v>
      </c>
      <c r="AQ6" s="17" t="str">
        <f t="shared" si="27"/>
        <v>0</v>
      </c>
      <c r="AR6" s="17" t="str">
        <f t="shared" si="28"/>
        <v>0</v>
      </c>
      <c r="AS6" s="17" t="str">
        <f t="shared" si="29"/>
        <v>0</v>
      </c>
      <c r="AT6" s="17" t="str">
        <f t="shared" si="30"/>
        <v>0</v>
      </c>
      <c r="AU6" s="17" t="str">
        <f t="shared" si="31"/>
        <v>0</v>
      </c>
      <c r="AV6" s="17" t="str">
        <f t="shared" si="32"/>
        <v>0</v>
      </c>
      <c r="AW6" s="17" t="str">
        <f t="shared" si="33"/>
        <v>0</v>
      </c>
      <c r="AX6" s="17" t="str">
        <f t="shared" si="34"/>
        <v>0</v>
      </c>
      <c r="AY6" s="17" t="str">
        <f t="shared" si="35"/>
        <v>0</v>
      </c>
    </row>
    <row r="7" spans="1:51" s="7" customFormat="1" x14ac:dyDescent="0.35">
      <c r="A7" s="6" t="s">
        <v>201</v>
      </c>
      <c r="B7" s="6" t="s">
        <v>149</v>
      </c>
      <c r="C7" s="6" t="s">
        <v>127</v>
      </c>
      <c r="D7" s="6" t="s">
        <v>150</v>
      </c>
      <c r="E7" s="6" t="s">
        <v>128</v>
      </c>
      <c r="F7" s="6" t="s">
        <v>130</v>
      </c>
      <c r="G7" s="6" t="s">
        <v>96</v>
      </c>
      <c r="H7" s="6">
        <v>1</v>
      </c>
      <c r="I7" s="6">
        <v>0</v>
      </c>
      <c r="J7" s="6">
        <v>0</v>
      </c>
      <c r="K7" s="6" t="s">
        <v>95</v>
      </c>
      <c r="L7" s="17" t="str">
        <f t="shared" si="0"/>
        <v>1</v>
      </c>
      <c r="M7" s="17" t="str">
        <f t="shared" si="1"/>
        <v>0</v>
      </c>
      <c r="N7" s="17" t="str">
        <f t="shared" si="2"/>
        <v>0</v>
      </c>
      <c r="O7" s="17" t="str">
        <f t="shared" si="3"/>
        <v>0</v>
      </c>
      <c r="P7" s="17" t="str">
        <f t="shared" si="4"/>
        <v>0</v>
      </c>
      <c r="Q7" s="17" t="str">
        <f t="shared" si="5"/>
        <v>0</v>
      </c>
      <c r="R7" s="17" t="str">
        <f t="shared" si="6"/>
        <v>0</v>
      </c>
      <c r="S7" s="17" t="str">
        <f t="shared" si="7"/>
        <v>0</v>
      </c>
      <c r="T7" s="17" t="str">
        <f t="shared" si="8"/>
        <v>0</v>
      </c>
      <c r="U7" s="17" t="str">
        <f t="shared" si="9"/>
        <v>0</v>
      </c>
      <c r="V7" s="17" t="str">
        <f t="shared" si="10"/>
        <v>0</v>
      </c>
      <c r="W7" s="17" t="str">
        <f t="shared" si="11"/>
        <v>0</v>
      </c>
      <c r="X7" s="17" t="str">
        <f t="shared" si="12"/>
        <v>0</v>
      </c>
      <c r="Y7" s="17" t="str">
        <f t="shared" si="13"/>
        <v>0</v>
      </c>
      <c r="Z7" s="17" t="str">
        <f t="shared" si="14"/>
        <v>0</v>
      </c>
      <c r="AA7" s="17" t="str">
        <f t="shared" si="15"/>
        <v>0</v>
      </c>
      <c r="AB7" s="17" t="str">
        <f t="shared" si="16"/>
        <v>0</v>
      </c>
      <c r="AC7" s="17" t="str">
        <f t="shared" si="17"/>
        <v>0</v>
      </c>
      <c r="AD7" s="6">
        <v>0</v>
      </c>
      <c r="AE7" s="6">
        <v>0</v>
      </c>
      <c r="AF7" s="6">
        <v>0</v>
      </c>
      <c r="AG7" s="6" t="s">
        <v>95</v>
      </c>
      <c r="AH7" s="17" t="str">
        <f t="shared" si="18"/>
        <v>1</v>
      </c>
      <c r="AI7" s="17" t="str">
        <f t="shared" si="19"/>
        <v>0</v>
      </c>
      <c r="AJ7" s="17" t="str">
        <f t="shared" si="20"/>
        <v>0</v>
      </c>
      <c r="AK7" s="17" t="str">
        <f t="shared" si="21"/>
        <v>0</v>
      </c>
      <c r="AL7" s="17" t="str">
        <f t="shared" si="22"/>
        <v>0</v>
      </c>
      <c r="AM7" s="17" t="str">
        <f t="shared" si="23"/>
        <v>0</v>
      </c>
      <c r="AN7" s="17" t="str">
        <f t="shared" si="24"/>
        <v>0</v>
      </c>
      <c r="AO7" s="17" t="str">
        <f t="shared" si="25"/>
        <v>0</v>
      </c>
      <c r="AP7" s="17" t="str">
        <f t="shared" si="26"/>
        <v>0</v>
      </c>
      <c r="AQ7" s="17" t="str">
        <f t="shared" si="27"/>
        <v>0</v>
      </c>
      <c r="AR7" s="17" t="str">
        <f t="shared" si="28"/>
        <v>0</v>
      </c>
      <c r="AS7" s="17" t="str">
        <f t="shared" si="29"/>
        <v>0</v>
      </c>
      <c r="AT7" s="17" t="str">
        <f t="shared" si="30"/>
        <v>0</v>
      </c>
      <c r="AU7" s="17" t="str">
        <f t="shared" si="31"/>
        <v>0</v>
      </c>
      <c r="AV7" s="17" t="str">
        <f t="shared" si="32"/>
        <v>0</v>
      </c>
      <c r="AW7" s="17" t="str">
        <f t="shared" si="33"/>
        <v>0</v>
      </c>
      <c r="AX7" s="17" t="str">
        <f t="shared" si="34"/>
        <v>0</v>
      </c>
      <c r="AY7" s="17" t="str">
        <f t="shared" si="35"/>
        <v>0</v>
      </c>
    </row>
    <row r="8" spans="1:51" s="7" customFormat="1" x14ac:dyDescent="0.35">
      <c r="A8" s="6" t="s">
        <v>202</v>
      </c>
      <c r="B8" s="6" t="s">
        <v>126</v>
      </c>
      <c r="C8" s="6" t="s">
        <v>127</v>
      </c>
      <c r="D8" s="6" t="s">
        <v>127</v>
      </c>
      <c r="E8" s="6" t="s">
        <v>128</v>
      </c>
      <c r="F8" s="6" t="s">
        <v>130</v>
      </c>
      <c r="G8" s="6" t="s">
        <v>23</v>
      </c>
      <c r="H8" s="6">
        <v>1</v>
      </c>
      <c r="I8" s="6">
        <v>0</v>
      </c>
      <c r="J8" s="6">
        <v>0</v>
      </c>
      <c r="K8" s="43" t="s">
        <v>95</v>
      </c>
      <c r="L8" s="17" t="str">
        <f t="shared" si="0"/>
        <v>1</v>
      </c>
      <c r="M8" s="17" t="str">
        <f t="shared" si="1"/>
        <v>0</v>
      </c>
      <c r="N8" s="17" t="str">
        <f t="shared" si="2"/>
        <v>0</v>
      </c>
      <c r="O8" s="17" t="str">
        <f t="shared" si="3"/>
        <v>0</v>
      </c>
      <c r="P8" s="17" t="str">
        <f t="shared" si="4"/>
        <v>0</v>
      </c>
      <c r="Q8" s="17" t="str">
        <f t="shared" si="5"/>
        <v>0</v>
      </c>
      <c r="R8" s="17" t="str">
        <f t="shared" si="6"/>
        <v>0</v>
      </c>
      <c r="S8" s="17" t="str">
        <f t="shared" si="7"/>
        <v>0</v>
      </c>
      <c r="T8" s="17" t="str">
        <f t="shared" si="8"/>
        <v>0</v>
      </c>
      <c r="U8" s="17" t="str">
        <f t="shared" si="9"/>
        <v>0</v>
      </c>
      <c r="V8" s="17" t="str">
        <f t="shared" si="10"/>
        <v>0</v>
      </c>
      <c r="W8" s="17" t="str">
        <f t="shared" si="11"/>
        <v>0</v>
      </c>
      <c r="X8" s="17" t="str">
        <f t="shared" si="12"/>
        <v>0</v>
      </c>
      <c r="Y8" s="17" t="str">
        <f t="shared" si="13"/>
        <v>0</v>
      </c>
      <c r="Z8" s="17" t="str">
        <f t="shared" si="14"/>
        <v>0</v>
      </c>
      <c r="AA8" s="17" t="str">
        <f t="shared" si="15"/>
        <v>0</v>
      </c>
      <c r="AB8" s="17" t="str">
        <f t="shared" si="16"/>
        <v>0</v>
      </c>
      <c r="AC8" s="17" t="str">
        <f t="shared" si="17"/>
        <v>0</v>
      </c>
      <c r="AD8" s="6">
        <v>0</v>
      </c>
      <c r="AE8" s="6">
        <v>0</v>
      </c>
      <c r="AF8" s="6">
        <v>0</v>
      </c>
      <c r="AG8" s="6" t="s">
        <v>95</v>
      </c>
      <c r="AH8" s="17" t="str">
        <f t="shared" si="18"/>
        <v>1</v>
      </c>
      <c r="AI8" s="17" t="str">
        <f t="shared" si="19"/>
        <v>0</v>
      </c>
      <c r="AJ8" s="17" t="str">
        <f t="shared" si="20"/>
        <v>0</v>
      </c>
      <c r="AK8" s="17" t="str">
        <f t="shared" si="21"/>
        <v>0</v>
      </c>
      <c r="AL8" s="17" t="str">
        <f t="shared" si="22"/>
        <v>0</v>
      </c>
      <c r="AM8" s="17" t="str">
        <f t="shared" si="23"/>
        <v>0</v>
      </c>
      <c r="AN8" s="17" t="str">
        <f t="shared" si="24"/>
        <v>0</v>
      </c>
      <c r="AO8" s="17" t="str">
        <f t="shared" si="25"/>
        <v>0</v>
      </c>
      <c r="AP8" s="17" t="str">
        <f t="shared" si="26"/>
        <v>0</v>
      </c>
      <c r="AQ8" s="17" t="str">
        <f t="shared" si="27"/>
        <v>0</v>
      </c>
      <c r="AR8" s="17" t="str">
        <f t="shared" si="28"/>
        <v>0</v>
      </c>
      <c r="AS8" s="17" t="str">
        <f t="shared" si="29"/>
        <v>0</v>
      </c>
      <c r="AT8" s="17" t="str">
        <f t="shared" si="30"/>
        <v>0</v>
      </c>
      <c r="AU8" s="17" t="str">
        <f t="shared" si="31"/>
        <v>0</v>
      </c>
      <c r="AV8" s="17" t="str">
        <f t="shared" si="32"/>
        <v>0</v>
      </c>
      <c r="AW8" s="17" t="str">
        <f t="shared" si="33"/>
        <v>0</v>
      </c>
      <c r="AX8" s="17" t="str">
        <f t="shared" si="34"/>
        <v>0</v>
      </c>
      <c r="AY8" s="17" t="str">
        <f t="shared" si="35"/>
        <v>0</v>
      </c>
    </row>
    <row r="9" spans="1:51" s="7" customFormat="1" x14ac:dyDescent="0.35">
      <c r="A9" s="6" t="s">
        <v>203</v>
      </c>
      <c r="B9" s="6" t="s">
        <v>126</v>
      </c>
      <c r="C9" s="6" t="s">
        <v>136</v>
      </c>
      <c r="D9" s="6" t="s">
        <v>136</v>
      </c>
      <c r="E9" s="6" t="s">
        <v>128</v>
      </c>
      <c r="F9" s="6" t="s">
        <v>130</v>
      </c>
      <c r="G9" s="6" t="s">
        <v>23</v>
      </c>
      <c r="H9" s="6">
        <v>1</v>
      </c>
      <c r="I9" s="6">
        <v>0</v>
      </c>
      <c r="J9" s="6">
        <v>0</v>
      </c>
      <c r="K9" s="6" t="s">
        <v>95</v>
      </c>
      <c r="L9" s="17" t="str">
        <f t="shared" si="0"/>
        <v>1</v>
      </c>
      <c r="M9" s="17" t="str">
        <f t="shared" si="1"/>
        <v>0</v>
      </c>
      <c r="N9" s="17" t="str">
        <f t="shared" si="2"/>
        <v>0</v>
      </c>
      <c r="O9" s="17" t="str">
        <f t="shared" si="3"/>
        <v>0</v>
      </c>
      <c r="P9" s="17" t="str">
        <f t="shared" si="4"/>
        <v>0</v>
      </c>
      <c r="Q9" s="17" t="str">
        <f t="shared" si="5"/>
        <v>0</v>
      </c>
      <c r="R9" s="17" t="str">
        <f t="shared" si="6"/>
        <v>0</v>
      </c>
      <c r="S9" s="17" t="str">
        <f t="shared" si="7"/>
        <v>0</v>
      </c>
      <c r="T9" s="17" t="str">
        <f t="shared" si="8"/>
        <v>0</v>
      </c>
      <c r="U9" s="17" t="str">
        <f t="shared" si="9"/>
        <v>0</v>
      </c>
      <c r="V9" s="17" t="str">
        <f t="shared" si="10"/>
        <v>0</v>
      </c>
      <c r="W9" s="17" t="str">
        <f t="shared" si="11"/>
        <v>0</v>
      </c>
      <c r="X9" s="17" t="str">
        <f t="shared" si="12"/>
        <v>0</v>
      </c>
      <c r="Y9" s="17" t="str">
        <f t="shared" si="13"/>
        <v>0</v>
      </c>
      <c r="Z9" s="17" t="str">
        <f t="shared" si="14"/>
        <v>0</v>
      </c>
      <c r="AA9" s="17" t="str">
        <f t="shared" si="15"/>
        <v>0</v>
      </c>
      <c r="AB9" s="17" t="str">
        <f t="shared" si="16"/>
        <v>0</v>
      </c>
      <c r="AC9" s="17" t="str">
        <f t="shared" si="17"/>
        <v>0</v>
      </c>
      <c r="AD9" s="6">
        <v>0</v>
      </c>
      <c r="AE9" s="6">
        <v>0</v>
      </c>
      <c r="AF9" s="6">
        <v>0</v>
      </c>
      <c r="AG9" s="6" t="s">
        <v>95</v>
      </c>
      <c r="AH9" s="17" t="str">
        <f t="shared" si="18"/>
        <v>1</v>
      </c>
      <c r="AI9" s="17" t="str">
        <f t="shared" si="19"/>
        <v>0</v>
      </c>
      <c r="AJ9" s="17" t="str">
        <f t="shared" si="20"/>
        <v>0</v>
      </c>
      <c r="AK9" s="17" t="str">
        <f t="shared" si="21"/>
        <v>0</v>
      </c>
      <c r="AL9" s="17" t="str">
        <f t="shared" si="22"/>
        <v>0</v>
      </c>
      <c r="AM9" s="17" t="str">
        <f t="shared" si="23"/>
        <v>0</v>
      </c>
      <c r="AN9" s="17" t="str">
        <f t="shared" si="24"/>
        <v>0</v>
      </c>
      <c r="AO9" s="17" t="str">
        <f t="shared" si="25"/>
        <v>0</v>
      </c>
      <c r="AP9" s="17" t="str">
        <f t="shared" si="26"/>
        <v>0</v>
      </c>
      <c r="AQ9" s="17" t="str">
        <f t="shared" si="27"/>
        <v>0</v>
      </c>
      <c r="AR9" s="17" t="str">
        <f t="shared" si="28"/>
        <v>0</v>
      </c>
      <c r="AS9" s="17" t="str">
        <f t="shared" si="29"/>
        <v>0</v>
      </c>
      <c r="AT9" s="17" t="str">
        <f t="shared" si="30"/>
        <v>0</v>
      </c>
      <c r="AU9" s="17" t="str">
        <f t="shared" si="31"/>
        <v>0</v>
      </c>
      <c r="AV9" s="17" t="str">
        <f t="shared" si="32"/>
        <v>0</v>
      </c>
      <c r="AW9" s="17" t="str">
        <f t="shared" si="33"/>
        <v>0</v>
      </c>
      <c r="AX9" s="17" t="str">
        <f t="shared" si="34"/>
        <v>0</v>
      </c>
      <c r="AY9" s="17" t="str">
        <f t="shared" si="35"/>
        <v>0</v>
      </c>
    </row>
    <row r="10" spans="1:51" s="7" customFormat="1" x14ac:dyDescent="0.35">
      <c r="A10" s="6" t="s">
        <v>204</v>
      </c>
      <c r="B10" s="6" t="s">
        <v>132</v>
      </c>
      <c r="C10" s="6" t="s">
        <v>136</v>
      </c>
      <c r="D10" s="6" t="s">
        <v>136</v>
      </c>
      <c r="E10" s="6" t="s">
        <v>128</v>
      </c>
      <c r="F10" s="6" t="s">
        <v>130</v>
      </c>
      <c r="G10" s="6" t="s">
        <v>96</v>
      </c>
      <c r="H10" s="6">
        <v>1</v>
      </c>
      <c r="I10" s="6">
        <v>0</v>
      </c>
      <c r="J10" s="6">
        <v>0</v>
      </c>
      <c r="K10" s="6" t="s">
        <v>95</v>
      </c>
      <c r="L10" s="17" t="str">
        <f t="shared" si="0"/>
        <v>1</v>
      </c>
      <c r="M10" s="17" t="str">
        <f t="shared" si="1"/>
        <v>0</v>
      </c>
      <c r="N10" s="17" t="str">
        <f t="shared" si="2"/>
        <v>0</v>
      </c>
      <c r="O10" s="17" t="str">
        <f t="shared" si="3"/>
        <v>0</v>
      </c>
      <c r="P10" s="17" t="str">
        <f t="shared" si="4"/>
        <v>0</v>
      </c>
      <c r="Q10" s="17" t="str">
        <f t="shared" si="5"/>
        <v>0</v>
      </c>
      <c r="R10" s="17" t="str">
        <f t="shared" si="6"/>
        <v>0</v>
      </c>
      <c r="S10" s="17" t="str">
        <f t="shared" si="7"/>
        <v>0</v>
      </c>
      <c r="T10" s="17" t="str">
        <f t="shared" si="8"/>
        <v>0</v>
      </c>
      <c r="U10" s="17" t="str">
        <f t="shared" si="9"/>
        <v>0</v>
      </c>
      <c r="V10" s="17" t="str">
        <f t="shared" si="10"/>
        <v>0</v>
      </c>
      <c r="W10" s="17" t="str">
        <f t="shared" si="11"/>
        <v>0</v>
      </c>
      <c r="X10" s="17" t="str">
        <f t="shared" si="12"/>
        <v>0</v>
      </c>
      <c r="Y10" s="17" t="str">
        <f t="shared" si="13"/>
        <v>0</v>
      </c>
      <c r="Z10" s="17" t="str">
        <f t="shared" si="14"/>
        <v>0</v>
      </c>
      <c r="AA10" s="17" t="str">
        <f t="shared" si="15"/>
        <v>0</v>
      </c>
      <c r="AB10" s="17" t="str">
        <f t="shared" si="16"/>
        <v>0</v>
      </c>
      <c r="AC10" s="17" t="str">
        <f t="shared" si="17"/>
        <v>0</v>
      </c>
      <c r="AD10" s="6">
        <v>0</v>
      </c>
      <c r="AE10" s="6">
        <v>0</v>
      </c>
      <c r="AF10" s="6">
        <v>0</v>
      </c>
      <c r="AG10" s="6" t="s">
        <v>95</v>
      </c>
      <c r="AH10" s="17" t="str">
        <f t="shared" si="18"/>
        <v>1</v>
      </c>
      <c r="AI10" s="17" t="str">
        <f t="shared" si="19"/>
        <v>0</v>
      </c>
      <c r="AJ10" s="17" t="str">
        <f t="shared" si="20"/>
        <v>0</v>
      </c>
      <c r="AK10" s="17" t="str">
        <f t="shared" si="21"/>
        <v>0</v>
      </c>
      <c r="AL10" s="17" t="str">
        <f t="shared" si="22"/>
        <v>0</v>
      </c>
      <c r="AM10" s="17" t="str">
        <f t="shared" si="23"/>
        <v>0</v>
      </c>
      <c r="AN10" s="17" t="str">
        <f t="shared" si="24"/>
        <v>0</v>
      </c>
      <c r="AO10" s="17" t="str">
        <f t="shared" si="25"/>
        <v>0</v>
      </c>
      <c r="AP10" s="17" t="str">
        <f t="shared" si="26"/>
        <v>0</v>
      </c>
      <c r="AQ10" s="17" t="str">
        <f t="shared" si="27"/>
        <v>0</v>
      </c>
      <c r="AR10" s="17" t="str">
        <f t="shared" si="28"/>
        <v>0</v>
      </c>
      <c r="AS10" s="17" t="str">
        <f t="shared" si="29"/>
        <v>0</v>
      </c>
      <c r="AT10" s="17" t="str">
        <f t="shared" si="30"/>
        <v>0</v>
      </c>
      <c r="AU10" s="17" t="str">
        <f t="shared" si="31"/>
        <v>0</v>
      </c>
      <c r="AV10" s="17" t="str">
        <f t="shared" si="32"/>
        <v>0</v>
      </c>
      <c r="AW10" s="17" t="str">
        <f t="shared" si="33"/>
        <v>0</v>
      </c>
      <c r="AX10" s="17" t="str">
        <f t="shared" si="34"/>
        <v>0</v>
      </c>
      <c r="AY10" s="17" t="str">
        <f t="shared" si="35"/>
        <v>0</v>
      </c>
    </row>
    <row r="11" spans="1:51" s="7" customFormat="1" x14ac:dyDescent="0.35">
      <c r="A11" s="6" t="s">
        <v>205</v>
      </c>
      <c r="B11" s="6" t="s">
        <v>126</v>
      </c>
      <c r="C11" s="6" t="s">
        <v>136</v>
      </c>
      <c r="D11" s="6" t="s">
        <v>136</v>
      </c>
      <c r="E11" s="6" t="s">
        <v>128</v>
      </c>
      <c r="F11" s="6" t="s">
        <v>130</v>
      </c>
      <c r="G11" s="6" t="s">
        <v>23</v>
      </c>
      <c r="H11" s="6">
        <v>1</v>
      </c>
      <c r="I11" s="6">
        <v>0</v>
      </c>
      <c r="J11" s="6">
        <v>0</v>
      </c>
      <c r="K11" s="6" t="s">
        <v>95</v>
      </c>
      <c r="L11" s="17" t="str">
        <f t="shared" si="0"/>
        <v>1</v>
      </c>
      <c r="M11" s="17" t="str">
        <f t="shared" si="1"/>
        <v>0</v>
      </c>
      <c r="N11" s="17" t="str">
        <f t="shared" si="2"/>
        <v>0</v>
      </c>
      <c r="O11" s="17" t="str">
        <f t="shared" si="3"/>
        <v>0</v>
      </c>
      <c r="P11" s="17" t="str">
        <f t="shared" si="4"/>
        <v>0</v>
      </c>
      <c r="Q11" s="17" t="str">
        <f t="shared" si="5"/>
        <v>0</v>
      </c>
      <c r="R11" s="17" t="str">
        <f t="shared" si="6"/>
        <v>0</v>
      </c>
      <c r="S11" s="17" t="str">
        <f t="shared" si="7"/>
        <v>0</v>
      </c>
      <c r="T11" s="17" t="str">
        <f t="shared" si="8"/>
        <v>0</v>
      </c>
      <c r="U11" s="17" t="str">
        <f t="shared" si="9"/>
        <v>0</v>
      </c>
      <c r="V11" s="17" t="str">
        <f t="shared" si="10"/>
        <v>0</v>
      </c>
      <c r="W11" s="17" t="str">
        <f t="shared" si="11"/>
        <v>0</v>
      </c>
      <c r="X11" s="17" t="str">
        <f t="shared" si="12"/>
        <v>0</v>
      </c>
      <c r="Y11" s="17" t="str">
        <f t="shared" si="13"/>
        <v>0</v>
      </c>
      <c r="Z11" s="17" t="str">
        <f t="shared" si="14"/>
        <v>0</v>
      </c>
      <c r="AA11" s="17" t="str">
        <f t="shared" si="15"/>
        <v>0</v>
      </c>
      <c r="AB11" s="17" t="str">
        <f t="shared" si="16"/>
        <v>0</v>
      </c>
      <c r="AC11" s="17" t="str">
        <f t="shared" si="17"/>
        <v>0</v>
      </c>
      <c r="AD11" s="6">
        <v>0</v>
      </c>
      <c r="AE11" s="6">
        <v>0</v>
      </c>
      <c r="AF11" s="6">
        <v>0</v>
      </c>
      <c r="AG11" s="6" t="s">
        <v>95</v>
      </c>
      <c r="AH11" s="17" t="str">
        <f t="shared" si="18"/>
        <v>1</v>
      </c>
      <c r="AI11" s="17" t="str">
        <f t="shared" si="19"/>
        <v>0</v>
      </c>
      <c r="AJ11" s="17" t="str">
        <f t="shared" si="20"/>
        <v>0</v>
      </c>
      <c r="AK11" s="17" t="str">
        <f t="shared" si="21"/>
        <v>0</v>
      </c>
      <c r="AL11" s="17" t="str">
        <f t="shared" si="22"/>
        <v>0</v>
      </c>
      <c r="AM11" s="17" t="str">
        <f t="shared" si="23"/>
        <v>0</v>
      </c>
      <c r="AN11" s="17" t="str">
        <f t="shared" si="24"/>
        <v>0</v>
      </c>
      <c r="AO11" s="17" t="str">
        <f t="shared" si="25"/>
        <v>0</v>
      </c>
      <c r="AP11" s="17" t="str">
        <f t="shared" si="26"/>
        <v>0</v>
      </c>
      <c r="AQ11" s="17" t="str">
        <f t="shared" si="27"/>
        <v>0</v>
      </c>
      <c r="AR11" s="17" t="str">
        <f t="shared" si="28"/>
        <v>0</v>
      </c>
      <c r="AS11" s="17" t="str">
        <f t="shared" si="29"/>
        <v>0</v>
      </c>
      <c r="AT11" s="17" t="str">
        <f t="shared" si="30"/>
        <v>0</v>
      </c>
      <c r="AU11" s="17" t="str">
        <f t="shared" si="31"/>
        <v>0</v>
      </c>
      <c r="AV11" s="17" t="str">
        <f t="shared" si="32"/>
        <v>0</v>
      </c>
      <c r="AW11" s="17" t="str">
        <f t="shared" si="33"/>
        <v>0</v>
      </c>
      <c r="AX11" s="17" t="str">
        <f t="shared" si="34"/>
        <v>0</v>
      </c>
      <c r="AY11" s="17" t="str">
        <f t="shared" si="35"/>
        <v>0</v>
      </c>
    </row>
    <row r="12" spans="1:51" s="7" customFormat="1" x14ac:dyDescent="0.35">
      <c r="A12" s="6" t="s">
        <v>206</v>
      </c>
      <c r="B12" s="6" t="s">
        <v>126</v>
      </c>
      <c r="C12" s="6" t="s">
        <v>127</v>
      </c>
      <c r="D12" s="6" t="s">
        <v>127</v>
      </c>
      <c r="E12" s="6" t="s">
        <v>128</v>
      </c>
      <c r="F12" s="6" t="s">
        <v>130</v>
      </c>
      <c r="G12" s="6" t="s">
        <v>23</v>
      </c>
      <c r="H12" s="6">
        <v>1</v>
      </c>
      <c r="I12" s="6">
        <v>0</v>
      </c>
      <c r="J12" s="26">
        <v>0</v>
      </c>
      <c r="K12" s="6" t="s">
        <v>95</v>
      </c>
      <c r="L12" s="17" t="str">
        <f t="shared" si="0"/>
        <v>1</v>
      </c>
      <c r="M12" s="17" t="str">
        <f t="shared" si="1"/>
        <v>0</v>
      </c>
      <c r="N12" s="17" t="str">
        <f t="shared" si="2"/>
        <v>0</v>
      </c>
      <c r="O12" s="17" t="str">
        <f t="shared" si="3"/>
        <v>0</v>
      </c>
      <c r="P12" s="17" t="str">
        <f t="shared" si="4"/>
        <v>0</v>
      </c>
      <c r="Q12" s="17" t="str">
        <f t="shared" si="5"/>
        <v>0</v>
      </c>
      <c r="R12" s="17" t="str">
        <f t="shared" si="6"/>
        <v>0</v>
      </c>
      <c r="S12" s="17" t="str">
        <f t="shared" si="7"/>
        <v>0</v>
      </c>
      <c r="T12" s="17" t="str">
        <f t="shared" si="8"/>
        <v>0</v>
      </c>
      <c r="U12" s="17" t="str">
        <f t="shared" si="9"/>
        <v>0</v>
      </c>
      <c r="V12" s="17" t="str">
        <f t="shared" si="10"/>
        <v>0</v>
      </c>
      <c r="W12" s="17" t="str">
        <f t="shared" si="11"/>
        <v>0</v>
      </c>
      <c r="X12" s="17" t="str">
        <f t="shared" si="12"/>
        <v>0</v>
      </c>
      <c r="Y12" s="17" t="str">
        <f t="shared" si="13"/>
        <v>0</v>
      </c>
      <c r="Z12" s="17" t="str">
        <f t="shared" si="14"/>
        <v>0</v>
      </c>
      <c r="AA12" s="17" t="str">
        <f t="shared" si="15"/>
        <v>0</v>
      </c>
      <c r="AB12" s="17" t="str">
        <f t="shared" si="16"/>
        <v>0</v>
      </c>
      <c r="AC12" s="17" t="str">
        <f t="shared" si="17"/>
        <v>0</v>
      </c>
      <c r="AD12" s="6">
        <v>0</v>
      </c>
      <c r="AE12" s="6">
        <v>0</v>
      </c>
      <c r="AF12" s="6">
        <v>0</v>
      </c>
      <c r="AG12" s="6" t="s">
        <v>95</v>
      </c>
      <c r="AH12" s="17" t="str">
        <f t="shared" si="18"/>
        <v>1</v>
      </c>
      <c r="AI12" s="17" t="str">
        <f t="shared" si="19"/>
        <v>0</v>
      </c>
      <c r="AJ12" s="17" t="str">
        <f t="shared" si="20"/>
        <v>0</v>
      </c>
      <c r="AK12" s="17" t="str">
        <f t="shared" si="21"/>
        <v>0</v>
      </c>
      <c r="AL12" s="17" t="str">
        <f t="shared" si="22"/>
        <v>0</v>
      </c>
      <c r="AM12" s="17" t="str">
        <f t="shared" si="23"/>
        <v>0</v>
      </c>
      <c r="AN12" s="17" t="str">
        <f t="shared" si="24"/>
        <v>0</v>
      </c>
      <c r="AO12" s="17" t="str">
        <f t="shared" si="25"/>
        <v>0</v>
      </c>
      <c r="AP12" s="17" t="str">
        <f t="shared" si="26"/>
        <v>0</v>
      </c>
      <c r="AQ12" s="17" t="str">
        <f t="shared" si="27"/>
        <v>0</v>
      </c>
      <c r="AR12" s="17" t="str">
        <f t="shared" si="28"/>
        <v>0</v>
      </c>
      <c r="AS12" s="17" t="str">
        <f t="shared" si="29"/>
        <v>0</v>
      </c>
      <c r="AT12" s="17" t="str">
        <f t="shared" si="30"/>
        <v>0</v>
      </c>
      <c r="AU12" s="17" t="str">
        <f t="shared" si="31"/>
        <v>0</v>
      </c>
      <c r="AV12" s="17" t="str">
        <f t="shared" si="32"/>
        <v>0</v>
      </c>
      <c r="AW12" s="17" t="str">
        <f t="shared" si="33"/>
        <v>0</v>
      </c>
      <c r="AX12" s="17" t="str">
        <f t="shared" si="34"/>
        <v>0</v>
      </c>
      <c r="AY12" s="17" t="str">
        <f t="shared" si="35"/>
        <v>0</v>
      </c>
    </row>
    <row r="13" spans="1:51" s="7" customFormat="1" x14ac:dyDescent="0.35">
      <c r="A13" s="6" t="s">
        <v>207</v>
      </c>
      <c r="B13" s="6" t="s">
        <v>132</v>
      </c>
      <c r="C13" s="6" t="s">
        <v>127</v>
      </c>
      <c r="D13" s="6" t="s">
        <v>127</v>
      </c>
      <c r="E13" s="6" t="s">
        <v>128</v>
      </c>
      <c r="F13" s="6" t="s">
        <v>130</v>
      </c>
      <c r="G13" s="6" t="s">
        <v>23</v>
      </c>
      <c r="H13" s="6">
        <v>1</v>
      </c>
      <c r="I13" s="6">
        <v>0</v>
      </c>
      <c r="J13" s="26">
        <v>0</v>
      </c>
      <c r="K13" s="6" t="s">
        <v>95</v>
      </c>
      <c r="L13" s="17" t="str">
        <f t="shared" si="0"/>
        <v>1</v>
      </c>
      <c r="M13" s="17" t="str">
        <f t="shared" si="1"/>
        <v>0</v>
      </c>
      <c r="N13" s="17" t="str">
        <f t="shared" si="2"/>
        <v>0</v>
      </c>
      <c r="O13" s="17" t="str">
        <f t="shared" si="3"/>
        <v>0</v>
      </c>
      <c r="P13" s="17" t="str">
        <f t="shared" si="4"/>
        <v>0</v>
      </c>
      <c r="Q13" s="17" t="str">
        <f t="shared" si="5"/>
        <v>0</v>
      </c>
      <c r="R13" s="17" t="str">
        <f t="shared" si="6"/>
        <v>0</v>
      </c>
      <c r="S13" s="17" t="str">
        <f t="shared" si="7"/>
        <v>0</v>
      </c>
      <c r="T13" s="17" t="str">
        <f t="shared" si="8"/>
        <v>0</v>
      </c>
      <c r="U13" s="17" t="str">
        <f t="shared" si="9"/>
        <v>0</v>
      </c>
      <c r="V13" s="17" t="str">
        <f t="shared" si="10"/>
        <v>0</v>
      </c>
      <c r="W13" s="17" t="str">
        <f t="shared" si="11"/>
        <v>0</v>
      </c>
      <c r="X13" s="17" t="str">
        <f t="shared" si="12"/>
        <v>0</v>
      </c>
      <c r="Y13" s="17" t="str">
        <f t="shared" si="13"/>
        <v>0</v>
      </c>
      <c r="Z13" s="17" t="str">
        <f t="shared" si="14"/>
        <v>0</v>
      </c>
      <c r="AA13" s="17" t="str">
        <f t="shared" si="15"/>
        <v>0</v>
      </c>
      <c r="AB13" s="17" t="str">
        <f t="shared" si="16"/>
        <v>0</v>
      </c>
      <c r="AC13" s="17" t="str">
        <f t="shared" si="17"/>
        <v>0</v>
      </c>
      <c r="AD13" s="6">
        <v>0</v>
      </c>
      <c r="AE13" s="6">
        <v>0</v>
      </c>
      <c r="AF13" s="6">
        <v>0</v>
      </c>
      <c r="AG13" s="6" t="s">
        <v>95</v>
      </c>
      <c r="AH13" s="17" t="str">
        <f t="shared" si="18"/>
        <v>1</v>
      </c>
      <c r="AI13" s="17" t="str">
        <f t="shared" si="19"/>
        <v>0</v>
      </c>
      <c r="AJ13" s="17" t="str">
        <f t="shared" si="20"/>
        <v>0</v>
      </c>
      <c r="AK13" s="17" t="str">
        <f t="shared" si="21"/>
        <v>0</v>
      </c>
      <c r="AL13" s="17" t="str">
        <f t="shared" si="22"/>
        <v>0</v>
      </c>
      <c r="AM13" s="17" t="str">
        <f t="shared" si="23"/>
        <v>0</v>
      </c>
      <c r="AN13" s="17" t="str">
        <f t="shared" si="24"/>
        <v>0</v>
      </c>
      <c r="AO13" s="17" t="str">
        <f t="shared" si="25"/>
        <v>0</v>
      </c>
      <c r="AP13" s="17" t="str">
        <f t="shared" si="26"/>
        <v>0</v>
      </c>
      <c r="AQ13" s="17" t="str">
        <f t="shared" si="27"/>
        <v>0</v>
      </c>
      <c r="AR13" s="17" t="str">
        <f t="shared" si="28"/>
        <v>0</v>
      </c>
      <c r="AS13" s="17" t="str">
        <f t="shared" si="29"/>
        <v>0</v>
      </c>
      <c r="AT13" s="17" t="str">
        <f t="shared" si="30"/>
        <v>0</v>
      </c>
      <c r="AU13" s="17" t="str">
        <f t="shared" si="31"/>
        <v>0</v>
      </c>
      <c r="AV13" s="17" t="str">
        <f t="shared" si="32"/>
        <v>0</v>
      </c>
      <c r="AW13" s="17" t="str">
        <f t="shared" si="33"/>
        <v>0</v>
      </c>
      <c r="AX13" s="17" t="str">
        <f t="shared" si="34"/>
        <v>0</v>
      </c>
      <c r="AY13" s="17" t="str">
        <f t="shared" si="35"/>
        <v>0</v>
      </c>
    </row>
    <row r="14" spans="1:51" s="7" customFormat="1" x14ac:dyDescent="0.35">
      <c r="A14" s="6" t="s">
        <v>208</v>
      </c>
      <c r="B14" s="6" t="s">
        <v>126</v>
      </c>
      <c r="C14" s="6" t="s">
        <v>127</v>
      </c>
      <c r="D14" s="6" t="s">
        <v>127</v>
      </c>
      <c r="E14" s="6" t="s">
        <v>128</v>
      </c>
      <c r="F14" s="6" t="s">
        <v>130</v>
      </c>
      <c r="G14" s="6" t="s">
        <v>96</v>
      </c>
      <c r="H14" s="6">
        <v>1</v>
      </c>
      <c r="I14" s="6">
        <v>0</v>
      </c>
      <c r="J14" s="26">
        <v>0</v>
      </c>
      <c r="K14" s="6" t="s">
        <v>95</v>
      </c>
      <c r="L14" s="17" t="str">
        <f t="shared" si="0"/>
        <v>1</v>
      </c>
      <c r="M14" s="17" t="str">
        <f t="shared" si="1"/>
        <v>0</v>
      </c>
      <c r="N14" s="17" t="str">
        <f t="shared" si="2"/>
        <v>0</v>
      </c>
      <c r="O14" s="17" t="str">
        <f t="shared" si="3"/>
        <v>0</v>
      </c>
      <c r="P14" s="17" t="str">
        <f t="shared" si="4"/>
        <v>0</v>
      </c>
      <c r="Q14" s="17" t="str">
        <f t="shared" si="5"/>
        <v>0</v>
      </c>
      <c r="R14" s="17" t="str">
        <f t="shared" si="6"/>
        <v>0</v>
      </c>
      <c r="S14" s="17" t="str">
        <f t="shared" si="7"/>
        <v>0</v>
      </c>
      <c r="T14" s="17" t="str">
        <f t="shared" si="8"/>
        <v>0</v>
      </c>
      <c r="U14" s="17" t="str">
        <f t="shared" si="9"/>
        <v>0</v>
      </c>
      <c r="V14" s="17" t="str">
        <f t="shared" si="10"/>
        <v>0</v>
      </c>
      <c r="W14" s="17" t="str">
        <f t="shared" si="11"/>
        <v>0</v>
      </c>
      <c r="X14" s="17" t="str">
        <f t="shared" si="12"/>
        <v>0</v>
      </c>
      <c r="Y14" s="17" t="str">
        <f t="shared" si="13"/>
        <v>0</v>
      </c>
      <c r="Z14" s="17" t="str">
        <f t="shared" si="14"/>
        <v>0</v>
      </c>
      <c r="AA14" s="17" t="str">
        <f t="shared" si="15"/>
        <v>0</v>
      </c>
      <c r="AB14" s="17" t="str">
        <f t="shared" si="16"/>
        <v>0</v>
      </c>
      <c r="AC14" s="17" t="str">
        <f t="shared" si="17"/>
        <v>0</v>
      </c>
      <c r="AD14" s="6">
        <v>0</v>
      </c>
      <c r="AE14" s="6">
        <v>0</v>
      </c>
      <c r="AF14" s="6">
        <v>0</v>
      </c>
      <c r="AG14" s="6" t="s">
        <v>95</v>
      </c>
      <c r="AH14" s="17" t="str">
        <f t="shared" si="18"/>
        <v>1</v>
      </c>
      <c r="AI14" s="17" t="str">
        <f t="shared" si="19"/>
        <v>0</v>
      </c>
      <c r="AJ14" s="17" t="str">
        <f t="shared" si="20"/>
        <v>0</v>
      </c>
      <c r="AK14" s="17" t="str">
        <f t="shared" si="21"/>
        <v>0</v>
      </c>
      <c r="AL14" s="17" t="str">
        <f t="shared" si="22"/>
        <v>0</v>
      </c>
      <c r="AM14" s="17" t="str">
        <f t="shared" si="23"/>
        <v>0</v>
      </c>
      <c r="AN14" s="17" t="str">
        <f t="shared" si="24"/>
        <v>0</v>
      </c>
      <c r="AO14" s="17" t="str">
        <f t="shared" si="25"/>
        <v>0</v>
      </c>
      <c r="AP14" s="17" t="str">
        <f t="shared" si="26"/>
        <v>0</v>
      </c>
      <c r="AQ14" s="17" t="str">
        <f t="shared" si="27"/>
        <v>0</v>
      </c>
      <c r="AR14" s="17" t="str">
        <f t="shared" si="28"/>
        <v>0</v>
      </c>
      <c r="AS14" s="17" t="str">
        <f t="shared" si="29"/>
        <v>0</v>
      </c>
      <c r="AT14" s="17" t="str">
        <f t="shared" si="30"/>
        <v>0</v>
      </c>
      <c r="AU14" s="17" t="str">
        <f t="shared" si="31"/>
        <v>0</v>
      </c>
      <c r="AV14" s="17" t="str">
        <f t="shared" si="32"/>
        <v>0</v>
      </c>
      <c r="AW14" s="17" t="str">
        <f t="shared" si="33"/>
        <v>0</v>
      </c>
      <c r="AX14" s="17" t="str">
        <f t="shared" si="34"/>
        <v>0</v>
      </c>
      <c r="AY14" s="17" t="str">
        <f t="shared" si="35"/>
        <v>0</v>
      </c>
    </row>
    <row r="15" spans="1:51" s="7" customFormat="1" x14ac:dyDescent="0.35">
      <c r="A15" s="6" t="s">
        <v>209</v>
      </c>
      <c r="B15" s="6" t="s">
        <v>126</v>
      </c>
      <c r="C15" s="6" t="s">
        <v>127</v>
      </c>
      <c r="D15" s="6" t="s">
        <v>127</v>
      </c>
      <c r="E15" s="6" t="s">
        <v>128</v>
      </c>
      <c r="F15" s="6" t="s">
        <v>130</v>
      </c>
      <c r="G15" s="6" t="s">
        <v>23</v>
      </c>
      <c r="H15" s="6">
        <v>1</v>
      </c>
      <c r="I15" s="6">
        <v>0</v>
      </c>
      <c r="J15" s="6">
        <v>0</v>
      </c>
      <c r="K15" s="6" t="s">
        <v>95</v>
      </c>
      <c r="L15" s="17" t="str">
        <f t="shared" si="0"/>
        <v>1</v>
      </c>
      <c r="M15" s="17" t="str">
        <f t="shared" si="1"/>
        <v>0</v>
      </c>
      <c r="N15" s="17" t="str">
        <f t="shared" si="2"/>
        <v>0</v>
      </c>
      <c r="O15" s="17" t="str">
        <f t="shared" si="3"/>
        <v>0</v>
      </c>
      <c r="P15" s="17" t="str">
        <f t="shared" si="4"/>
        <v>0</v>
      </c>
      <c r="Q15" s="17" t="str">
        <f t="shared" si="5"/>
        <v>0</v>
      </c>
      <c r="R15" s="17" t="str">
        <f t="shared" si="6"/>
        <v>0</v>
      </c>
      <c r="S15" s="17" t="str">
        <f t="shared" si="7"/>
        <v>0</v>
      </c>
      <c r="T15" s="17" t="str">
        <f t="shared" si="8"/>
        <v>0</v>
      </c>
      <c r="U15" s="17" t="str">
        <f t="shared" si="9"/>
        <v>0</v>
      </c>
      <c r="V15" s="17" t="str">
        <f t="shared" si="10"/>
        <v>0</v>
      </c>
      <c r="W15" s="17" t="str">
        <f t="shared" si="11"/>
        <v>0</v>
      </c>
      <c r="X15" s="17" t="str">
        <f t="shared" si="12"/>
        <v>0</v>
      </c>
      <c r="Y15" s="17" t="str">
        <f t="shared" si="13"/>
        <v>0</v>
      </c>
      <c r="Z15" s="17" t="str">
        <f t="shared" si="14"/>
        <v>0</v>
      </c>
      <c r="AA15" s="17" t="str">
        <f t="shared" si="15"/>
        <v>0</v>
      </c>
      <c r="AB15" s="17" t="str">
        <f t="shared" si="16"/>
        <v>0</v>
      </c>
      <c r="AC15" s="17" t="str">
        <f t="shared" si="17"/>
        <v>0</v>
      </c>
      <c r="AD15" s="6">
        <v>0</v>
      </c>
      <c r="AE15" s="6">
        <v>0</v>
      </c>
      <c r="AF15" s="6">
        <v>0</v>
      </c>
      <c r="AG15" s="6" t="s">
        <v>95</v>
      </c>
      <c r="AH15" s="17" t="str">
        <f t="shared" si="18"/>
        <v>1</v>
      </c>
      <c r="AI15" s="17" t="str">
        <f t="shared" si="19"/>
        <v>0</v>
      </c>
      <c r="AJ15" s="17" t="str">
        <f t="shared" si="20"/>
        <v>0</v>
      </c>
      <c r="AK15" s="17" t="str">
        <f t="shared" si="21"/>
        <v>0</v>
      </c>
      <c r="AL15" s="17" t="str">
        <f t="shared" si="22"/>
        <v>0</v>
      </c>
      <c r="AM15" s="17" t="str">
        <f t="shared" si="23"/>
        <v>0</v>
      </c>
      <c r="AN15" s="17" t="str">
        <f t="shared" si="24"/>
        <v>0</v>
      </c>
      <c r="AO15" s="17" t="str">
        <f t="shared" si="25"/>
        <v>0</v>
      </c>
      <c r="AP15" s="17" t="str">
        <f t="shared" si="26"/>
        <v>0</v>
      </c>
      <c r="AQ15" s="17" t="str">
        <f t="shared" si="27"/>
        <v>0</v>
      </c>
      <c r="AR15" s="17" t="str">
        <f t="shared" si="28"/>
        <v>0</v>
      </c>
      <c r="AS15" s="17" t="str">
        <f t="shared" si="29"/>
        <v>0</v>
      </c>
      <c r="AT15" s="17" t="str">
        <f t="shared" si="30"/>
        <v>0</v>
      </c>
      <c r="AU15" s="17" t="str">
        <f t="shared" si="31"/>
        <v>0</v>
      </c>
      <c r="AV15" s="17" t="str">
        <f t="shared" si="32"/>
        <v>0</v>
      </c>
      <c r="AW15" s="17" t="str">
        <f t="shared" si="33"/>
        <v>0</v>
      </c>
      <c r="AX15" s="17" t="str">
        <f t="shared" si="34"/>
        <v>0</v>
      </c>
      <c r="AY15" s="17" t="str">
        <f t="shared" si="35"/>
        <v>0</v>
      </c>
    </row>
    <row r="16" spans="1:51" s="7" customFormat="1" x14ac:dyDescent="0.35">
      <c r="A16" s="6" t="s">
        <v>210</v>
      </c>
      <c r="B16" s="6" t="s">
        <v>126</v>
      </c>
      <c r="C16" s="6" t="s">
        <v>127</v>
      </c>
      <c r="D16" s="6" t="s">
        <v>127</v>
      </c>
      <c r="E16" s="6" t="s">
        <v>128</v>
      </c>
      <c r="F16" s="6" t="s">
        <v>130</v>
      </c>
      <c r="G16" s="6" t="s">
        <v>23</v>
      </c>
      <c r="H16" s="6">
        <v>1</v>
      </c>
      <c r="I16" s="6">
        <v>0</v>
      </c>
      <c r="J16" s="6">
        <v>0</v>
      </c>
      <c r="K16" s="6" t="s">
        <v>95</v>
      </c>
      <c r="L16" s="17" t="str">
        <f t="shared" si="0"/>
        <v>1</v>
      </c>
      <c r="M16" s="17" t="str">
        <f t="shared" si="1"/>
        <v>0</v>
      </c>
      <c r="N16" s="17" t="str">
        <f t="shared" si="2"/>
        <v>0</v>
      </c>
      <c r="O16" s="17" t="str">
        <f t="shared" si="3"/>
        <v>0</v>
      </c>
      <c r="P16" s="17" t="str">
        <f t="shared" si="4"/>
        <v>0</v>
      </c>
      <c r="Q16" s="17" t="str">
        <f t="shared" si="5"/>
        <v>0</v>
      </c>
      <c r="R16" s="17" t="str">
        <f t="shared" si="6"/>
        <v>0</v>
      </c>
      <c r="S16" s="17" t="str">
        <f t="shared" si="7"/>
        <v>0</v>
      </c>
      <c r="T16" s="17" t="str">
        <f t="shared" si="8"/>
        <v>0</v>
      </c>
      <c r="U16" s="17" t="str">
        <f t="shared" si="9"/>
        <v>0</v>
      </c>
      <c r="V16" s="17" t="str">
        <f t="shared" si="10"/>
        <v>0</v>
      </c>
      <c r="W16" s="17" t="str">
        <f t="shared" si="11"/>
        <v>0</v>
      </c>
      <c r="X16" s="17" t="str">
        <f t="shared" si="12"/>
        <v>0</v>
      </c>
      <c r="Y16" s="17" t="str">
        <f t="shared" si="13"/>
        <v>0</v>
      </c>
      <c r="Z16" s="17" t="str">
        <f t="shared" si="14"/>
        <v>0</v>
      </c>
      <c r="AA16" s="17" t="str">
        <f t="shared" si="15"/>
        <v>0</v>
      </c>
      <c r="AB16" s="17" t="str">
        <f t="shared" si="16"/>
        <v>0</v>
      </c>
      <c r="AC16" s="17" t="str">
        <f t="shared" si="17"/>
        <v>0</v>
      </c>
      <c r="AD16" s="6">
        <v>0</v>
      </c>
      <c r="AE16" s="6">
        <v>0</v>
      </c>
      <c r="AF16" s="6">
        <v>0</v>
      </c>
      <c r="AG16" s="6" t="s">
        <v>95</v>
      </c>
      <c r="AH16" s="17" t="str">
        <f t="shared" si="18"/>
        <v>1</v>
      </c>
      <c r="AI16" s="17" t="str">
        <f t="shared" si="19"/>
        <v>0</v>
      </c>
      <c r="AJ16" s="17" t="str">
        <f t="shared" si="20"/>
        <v>0</v>
      </c>
      <c r="AK16" s="17" t="str">
        <f t="shared" si="21"/>
        <v>0</v>
      </c>
      <c r="AL16" s="17" t="str">
        <f t="shared" si="22"/>
        <v>0</v>
      </c>
      <c r="AM16" s="17" t="str">
        <f t="shared" si="23"/>
        <v>0</v>
      </c>
      <c r="AN16" s="17" t="str">
        <f t="shared" si="24"/>
        <v>0</v>
      </c>
      <c r="AO16" s="17" t="str">
        <f t="shared" si="25"/>
        <v>0</v>
      </c>
      <c r="AP16" s="17" t="str">
        <f t="shared" si="26"/>
        <v>0</v>
      </c>
      <c r="AQ16" s="17" t="str">
        <f t="shared" si="27"/>
        <v>0</v>
      </c>
      <c r="AR16" s="17" t="str">
        <f t="shared" si="28"/>
        <v>0</v>
      </c>
      <c r="AS16" s="17" t="str">
        <f t="shared" si="29"/>
        <v>0</v>
      </c>
      <c r="AT16" s="17" t="str">
        <f t="shared" si="30"/>
        <v>0</v>
      </c>
      <c r="AU16" s="17" t="str">
        <f t="shared" si="31"/>
        <v>0</v>
      </c>
      <c r="AV16" s="17" t="str">
        <f t="shared" si="32"/>
        <v>0</v>
      </c>
      <c r="AW16" s="17" t="str">
        <f t="shared" si="33"/>
        <v>0</v>
      </c>
      <c r="AX16" s="17" t="str">
        <f t="shared" si="34"/>
        <v>0</v>
      </c>
      <c r="AY16" s="17" t="str">
        <f t="shared" si="35"/>
        <v>0</v>
      </c>
    </row>
    <row r="17" spans="1:51" s="7" customFormat="1" x14ac:dyDescent="0.35">
      <c r="A17" s="6" t="s">
        <v>211</v>
      </c>
      <c r="B17" s="6" t="s">
        <v>126</v>
      </c>
      <c r="C17" s="6" t="s">
        <v>127</v>
      </c>
      <c r="D17" s="6" t="s">
        <v>127</v>
      </c>
      <c r="E17" s="6" t="s">
        <v>128</v>
      </c>
      <c r="F17" s="6" t="s">
        <v>130</v>
      </c>
      <c r="G17" s="6" t="s">
        <v>23</v>
      </c>
      <c r="H17" s="6">
        <v>1</v>
      </c>
      <c r="I17" s="6">
        <v>0</v>
      </c>
      <c r="J17" s="6">
        <v>0</v>
      </c>
      <c r="K17" s="6" t="s">
        <v>95</v>
      </c>
      <c r="L17" s="17" t="str">
        <f t="shared" si="0"/>
        <v>1</v>
      </c>
      <c r="M17" s="17" t="str">
        <f t="shared" si="1"/>
        <v>0</v>
      </c>
      <c r="N17" s="17" t="str">
        <f t="shared" si="2"/>
        <v>0</v>
      </c>
      <c r="O17" s="17" t="str">
        <f t="shared" si="3"/>
        <v>0</v>
      </c>
      <c r="P17" s="17" t="str">
        <f t="shared" si="4"/>
        <v>0</v>
      </c>
      <c r="Q17" s="17" t="str">
        <f t="shared" si="5"/>
        <v>0</v>
      </c>
      <c r="R17" s="17" t="str">
        <f t="shared" si="6"/>
        <v>0</v>
      </c>
      <c r="S17" s="17" t="str">
        <f t="shared" si="7"/>
        <v>0</v>
      </c>
      <c r="T17" s="17" t="str">
        <f t="shared" si="8"/>
        <v>0</v>
      </c>
      <c r="U17" s="17" t="str">
        <f t="shared" si="9"/>
        <v>0</v>
      </c>
      <c r="V17" s="17" t="str">
        <f t="shared" si="10"/>
        <v>0</v>
      </c>
      <c r="W17" s="17" t="str">
        <f t="shared" si="11"/>
        <v>0</v>
      </c>
      <c r="X17" s="17" t="str">
        <f t="shared" si="12"/>
        <v>0</v>
      </c>
      <c r="Y17" s="17" t="str">
        <f t="shared" si="13"/>
        <v>0</v>
      </c>
      <c r="Z17" s="17" t="str">
        <f t="shared" si="14"/>
        <v>0</v>
      </c>
      <c r="AA17" s="17" t="str">
        <f t="shared" si="15"/>
        <v>0</v>
      </c>
      <c r="AB17" s="17" t="str">
        <f t="shared" si="16"/>
        <v>0</v>
      </c>
      <c r="AC17" s="17" t="str">
        <f t="shared" si="17"/>
        <v>0</v>
      </c>
      <c r="AD17" s="6">
        <v>0</v>
      </c>
      <c r="AE17" s="6">
        <v>0</v>
      </c>
      <c r="AF17" s="6">
        <v>0</v>
      </c>
      <c r="AG17" s="6" t="s">
        <v>95</v>
      </c>
      <c r="AH17" s="17" t="str">
        <f t="shared" si="18"/>
        <v>1</v>
      </c>
      <c r="AI17" s="17" t="str">
        <f t="shared" si="19"/>
        <v>0</v>
      </c>
      <c r="AJ17" s="17" t="str">
        <f t="shared" si="20"/>
        <v>0</v>
      </c>
      <c r="AK17" s="17" t="str">
        <f t="shared" si="21"/>
        <v>0</v>
      </c>
      <c r="AL17" s="17" t="str">
        <f t="shared" si="22"/>
        <v>0</v>
      </c>
      <c r="AM17" s="17" t="str">
        <f t="shared" si="23"/>
        <v>0</v>
      </c>
      <c r="AN17" s="17" t="str">
        <f t="shared" si="24"/>
        <v>0</v>
      </c>
      <c r="AO17" s="17" t="str">
        <f t="shared" si="25"/>
        <v>0</v>
      </c>
      <c r="AP17" s="17" t="str">
        <f t="shared" si="26"/>
        <v>0</v>
      </c>
      <c r="AQ17" s="17" t="str">
        <f t="shared" si="27"/>
        <v>0</v>
      </c>
      <c r="AR17" s="17" t="str">
        <f t="shared" si="28"/>
        <v>0</v>
      </c>
      <c r="AS17" s="17" t="str">
        <f t="shared" si="29"/>
        <v>0</v>
      </c>
      <c r="AT17" s="17" t="str">
        <f t="shared" si="30"/>
        <v>0</v>
      </c>
      <c r="AU17" s="17" t="str">
        <f t="shared" si="31"/>
        <v>0</v>
      </c>
      <c r="AV17" s="17" t="str">
        <f t="shared" si="32"/>
        <v>0</v>
      </c>
      <c r="AW17" s="17" t="str">
        <f t="shared" si="33"/>
        <v>0</v>
      </c>
      <c r="AX17" s="17" t="str">
        <f t="shared" si="34"/>
        <v>0</v>
      </c>
      <c r="AY17" s="17" t="str">
        <f t="shared" si="35"/>
        <v>0</v>
      </c>
    </row>
    <row r="18" spans="1:51" s="7" customFormat="1" x14ac:dyDescent="0.35">
      <c r="A18" s="6" t="s">
        <v>212</v>
      </c>
      <c r="B18" s="6" t="s">
        <v>126</v>
      </c>
      <c r="C18" s="6" t="s">
        <v>127</v>
      </c>
      <c r="D18" s="6" t="s">
        <v>127</v>
      </c>
      <c r="E18" s="6" t="s">
        <v>128</v>
      </c>
      <c r="F18" s="6" t="s">
        <v>130</v>
      </c>
      <c r="G18" s="6" t="s">
        <v>23</v>
      </c>
      <c r="H18" s="6">
        <v>1</v>
      </c>
      <c r="I18" s="6">
        <v>0</v>
      </c>
      <c r="J18" s="6">
        <v>0</v>
      </c>
      <c r="K18" s="6" t="s">
        <v>95</v>
      </c>
      <c r="L18" s="17" t="str">
        <f t="shared" si="0"/>
        <v>1</v>
      </c>
      <c r="M18" s="17" t="str">
        <f t="shared" si="1"/>
        <v>0</v>
      </c>
      <c r="N18" s="17" t="str">
        <f t="shared" si="2"/>
        <v>0</v>
      </c>
      <c r="O18" s="17" t="str">
        <f t="shared" si="3"/>
        <v>0</v>
      </c>
      <c r="P18" s="17" t="str">
        <f t="shared" si="4"/>
        <v>0</v>
      </c>
      <c r="Q18" s="17" t="str">
        <f t="shared" si="5"/>
        <v>0</v>
      </c>
      <c r="R18" s="17" t="str">
        <f t="shared" si="6"/>
        <v>0</v>
      </c>
      <c r="S18" s="17" t="str">
        <f t="shared" si="7"/>
        <v>0</v>
      </c>
      <c r="T18" s="17" t="str">
        <f t="shared" si="8"/>
        <v>0</v>
      </c>
      <c r="U18" s="17" t="str">
        <f t="shared" si="9"/>
        <v>0</v>
      </c>
      <c r="V18" s="17" t="str">
        <f t="shared" si="10"/>
        <v>0</v>
      </c>
      <c r="W18" s="17" t="str">
        <f t="shared" si="11"/>
        <v>0</v>
      </c>
      <c r="X18" s="17" t="str">
        <f t="shared" si="12"/>
        <v>0</v>
      </c>
      <c r="Y18" s="17" t="str">
        <f t="shared" si="13"/>
        <v>0</v>
      </c>
      <c r="Z18" s="17" t="str">
        <f t="shared" si="14"/>
        <v>0</v>
      </c>
      <c r="AA18" s="17" t="str">
        <f t="shared" si="15"/>
        <v>0</v>
      </c>
      <c r="AB18" s="17" t="str">
        <f t="shared" si="16"/>
        <v>0</v>
      </c>
      <c r="AC18" s="17" t="str">
        <f t="shared" si="17"/>
        <v>0</v>
      </c>
      <c r="AD18" s="6">
        <v>0</v>
      </c>
      <c r="AE18" s="6">
        <v>0</v>
      </c>
      <c r="AF18" s="6">
        <v>0</v>
      </c>
      <c r="AG18" s="6" t="s">
        <v>95</v>
      </c>
      <c r="AH18" s="17" t="str">
        <f t="shared" si="18"/>
        <v>1</v>
      </c>
      <c r="AI18" s="17" t="str">
        <f t="shared" si="19"/>
        <v>0</v>
      </c>
      <c r="AJ18" s="17" t="str">
        <f t="shared" si="20"/>
        <v>0</v>
      </c>
      <c r="AK18" s="17" t="str">
        <f t="shared" si="21"/>
        <v>0</v>
      </c>
      <c r="AL18" s="17" t="str">
        <f t="shared" si="22"/>
        <v>0</v>
      </c>
      <c r="AM18" s="17" t="str">
        <f t="shared" si="23"/>
        <v>0</v>
      </c>
      <c r="AN18" s="17" t="str">
        <f t="shared" si="24"/>
        <v>0</v>
      </c>
      <c r="AO18" s="17" t="str">
        <f t="shared" si="25"/>
        <v>0</v>
      </c>
      <c r="AP18" s="17" t="str">
        <f t="shared" si="26"/>
        <v>0</v>
      </c>
      <c r="AQ18" s="17" t="str">
        <f t="shared" si="27"/>
        <v>0</v>
      </c>
      <c r="AR18" s="17" t="str">
        <f t="shared" si="28"/>
        <v>0</v>
      </c>
      <c r="AS18" s="17" t="str">
        <f t="shared" si="29"/>
        <v>0</v>
      </c>
      <c r="AT18" s="17" t="str">
        <f t="shared" si="30"/>
        <v>0</v>
      </c>
      <c r="AU18" s="17" t="str">
        <f t="shared" si="31"/>
        <v>0</v>
      </c>
      <c r="AV18" s="17" t="str">
        <f t="shared" si="32"/>
        <v>0</v>
      </c>
      <c r="AW18" s="17" t="str">
        <f t="shared" si="33"/>
        <v>0</v>
      </c>
      <c r="AX18" s="17" t="str">
        <f t="shared" si="34"/>
        <v>0</v>
      </c>
      <c r="AY18" s="17" t="str">
        <f t="shared" si="35"/>
        <v>0</v>
      </c>
    </row>
    <row r="19" spans="1:51" s="7" customFormat="1" x14ac:dyDescent="0.35">
      <c r="A19" s="6" t="s">
        <v>213</v>
      </c>
      <c r="B19" s="6" t="s">
        <v>173</v>
      </c>
      <c r="C19" s="6" t="s">
        <v>136</v>
      </c>
      <c r="D19" s="6" t="s">
        <v>136</v>
      </c>
      <c r="E19" s="6" t="s">
        <v>128</v>
      </c>
      <c r="F19" s="6" t="s">
        <v>130</v>
      </c>
      <c r="G19" s="6" t="s">
        <v>23</v>
      </c>
      <c r="H19" s="6">
        <v>1</v>
      </c>
      <c r="I19" s="6">
        <v>0</v>
      </c>
      <c r="J19" s="26">
        <v>0</v>
      </c>
      <c r="K19" s="6" t="s">
        <v>95</v>
      </c>
      <c r="L19" s="17" t="str">
        <f t="shared" si="0"/>
        <v>1</v>
      </c>
      <c r="M19" s="17" t="str">
        <f t="shared" si="1"/>
        <v>0</v>
      </c>
      <c r="N19" s="17" t="str">
        <f t="shared" si="2"/>
        <v>0</v>
      </c>
      <c r="O19" s="17" t="str">
        <f t="shared" si="3"/>
        <v>0</v>
      </c>
      <c r="P19" s="17" t="str">
        <f t="shared" si="4"/>
        <v>0</v>
      </c>
      <c r="Q19" s="17" t="str">
        <f t="shared" si="5"/>
        <v>0</v>
      </c>
      <c r="R19" s="17" t="str">
        <f t="shared" si="6"/>
        <v>0</v>
      </c>
      <c r="S19" s="17" t="str">
        <f t="shared" si="7"/>
        <v>0</v>
      </c>
      <c r="T19" s="17" t="str">
        <f t="shared" si="8"/>
        <v>0</v>
      </c>
      <c r="U19" s="17" t="str">
        <f t="shared" si="9"/>
        <v>0</v>
      </c>
      <c r="V19" s="17" t="str">
        <f t="shared" si="10"/>
        <v>0</v>
      </c>
      <c r="W19" s="17" t="str">
        <f t="shared" si="11"/>
        <v>0</v>
      </c>
      <c r="X19" s="17" t="str">
        <f t="shared" si="12"/>
        <v>0</v>
      </c>
      <c r="Y19" s="17" t="str">
        <f t="shared" si="13"/>
        <v>0</v>
      </c>
      <c r="Z19" s="17" t="str">
        <f t="shared" si="14"/>
        <v>0</v>
      </c>
      <c r="AA19" s="17" t="str">
        <f t="shared" si="15"/>
        <v>0</v>
      </c>
      <c r="AB19" s="17" t="str">
        <f t="shared" si="16"/>
        <v>0</v>
      </c>
      <c r="AC19" s="17" t="str">
        <f t="shared" si="17"/>
        <v>0</v>
      </c>
      <c r="AD19" s="6">
        <v>0</v>
      </c>
      <c r="AE19" s="6">
        <v>0</v>
      </c>
      <c r="AF19" s="6">
        <v>0</v>
      </c>
      <c r="AG19" s="6" t="s">
        <v>95</v>
      </c>
      <c r="AH19" s="17" t="str">
        <f t="shared" si="18"/>
        <v>1</v>
      </c>
      <c r="AI19" s="17" t="str">
        <f t="shared" si="19"/>
        <v>0</v>
      </c>
      <c r="AJ19" s="17" t="str">
        <f t="shared" si="20"/>
        <v>0</v>
      </c>
      <c r="AK19" s="17" t="str">
        <f t="shared" si="21"/>
        <v>0</v>
      </c>
      <c r="AL19" s="17" t="str">
        <f t="shared" si="22"/>
        <v>0</v>
      </c>
      <c r="AM19" s="17" t="str">
        <f t="shared" si="23"/>
        <v>0</v>
      </c>
      <c r="AN19" s="17" t="str">
        <f t="shared" si="24"/>
        <v>0</v>
      </c>
      <c r="AO19" s="17" t="str">
        <f t="shared" si="25"/>
        <v>0</v>
      </c>
      <c r="AP19" s="17" t="str">
        <f t="shared" si="26"/>
        <v>0</v>
      </c>
      <c r="AQ19" s="17" t="str">
        <f t="shared" si="27"/>
        <v>0</v>
      </c>
      <c r="AR19" s="17" t="str">
        <f t="shared" si="28"/>
        <v>0</v>
      </c>
      <c r="AS19" s="17" t="str">
        <f t="shared" si="29"/>
        <v>0</v>
      </c>
      <c r="AT19" s="17" t="str">
        <f t="shared" si="30"/>
        <v>0</v>
      </c>
      <c r="AU19" s="17" t="str">
        <f t="shared" si="31"/>
        <v>0</v>
      </c>
      <c r="AV19" s="17" t="str">
        <f t="shared" si="32"/>
        <v>0</v>
      </c>
      <c r="AW19" s="17" t="str">
        <f t="shared" si="33"/>
        <v>0</v>
      </c>
      <c r="AX19" s="17" t="str">
        <f t="shared" si="34"/>
        <v>0</v>
      </c>
      <c r="AY19" s="17" t="str">
        <f t="shared" si="35"/>
        <v>0</v>
      </c>
    </row>
    <row r="20" spans="1:51" x14ac:dyDescent="0.35">
      <c r="A20" s="6" t="s">
        <v>214</v>
      </c>
      <c r="B20" s="6" t="s">
        <v>240</v>
      </c>
      <c r="C20" s="6" t="s">
        <v>127</v>
      </c>
      <c r="D20" s="6" t="s">
        <v>127</v>
      </c>
      <c r="E20" s="6" t="s">
        <v>128</v>
      </c>
      <c r="F20" s="6" t="s">
        <v>130</v>
      </c>
      <c r="G20" s="6" t="s">
        <v>23</v>
      </c>
      <c r="H20" s="6">
        <v>1</v>
      </c>
      <c r="I20" s="6">
        <v>0</v>
      </c>
      <c r="J20" s="26">
        <v>0</v>
      </c>
      <c r="K20" s="6" t="s">
        <v>95</v>
      </c>
      <c r="L20" s="17" t="str">
        <f t="shared" si="0"/>
        <v>1</v>
      </c>
      <c r="M20" s="17" t="str">
        <f t="shared" si="1"/>
        <v>0</v>
      </c>
      <c r="N20" s="17" t="str">
        <f t="shared" si="2"/>
        <v>0</v>
      </c>
      <c r="O20" s="17" t="str">
        <f t="shared" si="3"/>
        <v>0</v>
      </c>
      <c r="P20" s="17" t="str">
        <f t="shared" si="4"/>
        <v>0</v>
      </c>
      <c r="Q20" s="17" t="str">
        <f t="shared" si="5"/>
        <v>0</v>
      </c>
      <c r="R20" s="17" t="str">
        <f t="shared" si="6"/>
        <v>0</v>
      </c>
      <c r="S20" s="17" t="str">
        <f t="shared" si="7"/>
        <v>0</v>
      </c>
      <c r="T20" s="17" t="str">
        <f t="shared" si="8"/>
        <v>0</v>
      </c>
      <c r="U20" s="17" t="str">
        <f t="shared" si="9"/>
        <v>0</v>
      </c>
      <c r="V20" s="17" t="str">
        <f t="shared" si="10"/>
        <v>0</v>
      </c>
      <c r="W20" s="17" t="str">
        <f t="shared" si="11"/>
        <v>0</v>
      </c>
      <c r="X20" s="17" t="str">
        <f t="shared" si="12"/>
        <v>0</v>
      </c>
      <c r="Y20" s="17" t="str">
        <f t="shared" si="13"/>
        <v>0</v>
      </c>
      <c r="Z20" s="17" t="str">
        <f t="shared" si="14"/>
        <v>0</v>
      </c>
      <c r="AA20" s="17" t="str">
        <f t="shared" si="15"/>
        <v>0</v>
      </c>
      <c r="AB20" s="17" t="str">
        <f t="shared" si="16"/>
        <v>0</v>
      </c>
      <c r="AC20" s="17" t="str">
        <f t="shared" si="17"/>
        <v>0</v>
      </c>
      <c r="AD20" s="6">
        <v>0</v>
      </c>
      <c r="AE20" s="6">
        <v>0</v>
      </c>
      <c r="AF20" s="6">
        <v>0</v>
      </c>
      <c r="AG20" s="6" t="s">
        <v>95</v>
      </c>
      <c r="AH20" s="17" t="str">
        <f t="shared" si="18"/>
        <v>1</v>
      </c>
      <c r="AI20" s="17" t="str">
        <f t="shared" si="19"/>
        <v>0</v>
      </c>
      <c r="AJ20" s="17" t="str">
        <f t="shared" si="20"/>
        <v>0</v>
      </c>
      <c r="AK20" s="17" t="str">
        <f t="shared" si="21"/>
        <v>0</v>
      </c>
      <c r="AL20" s="17" t="str">
        <f t="shared" si="22"/>
        <v>0</v>
      </c>
      <c r="AM20" s="17" t="str">
        <f t="shared" si="23"/>
        <v>0</v>
      </c>
      <c r="AN20" s="17" t="str">
        <f t="shared" si="24"/>
        <v>0</v>
      </c>
      <c r="AO20" s="17" t="str">
        <f t="shared" si="25"/>
        <v>0</v>
      </c>
      <c r="AP20" s="17" t="str">
        <f t="shared" si="26"/>
        <v>0</v>
      </c>
      <c r="AQ20" s="17" t="str">
        <f t="shared" si="27"/>
        <v>0</v>
      </c>
      <c r="AR20" s="17" t="str">
        <f t="shared" si="28"/>
        <v>0</v>
      </c>
      <c r="AS20" s="17" t="str">
        <f t="shared" si="29"/>
        <v>0</v>
      </c>
      <c r="AT20" s="17" t="str">
        <f t="shared" si="30"/>
        <v>0</v>
      </c>
      <c r="AU20" s="17" t="str">
        <f t="shared" si="31"/>
        <v>0</v>
      </c>
      <c r="AV20" s="17" t="str">
        <f t="shared" si="32"/>
        <v>0</v>
      </c>
      <c r="AW20" s="17" t="str">
        <f t="shared" si="33"/>
        <v>0</v>
      </c>
      <c r="AX20" s="17" t="str">
        <f t="shared" si="34"/>
        <v>0</v>
      </c>
      <c r="AY20" s="17" t="str">
        <f t="shared" si="35"/>
        <v>0</v>
      </c>
    </row>
    <row r="21" spans="1:51" x14ac:dyDescent="0.35">
      <c r="A21" s="6" t="s">
        <v>215</v>
      </c>
      <c r="B21" s="6" t="s">
        <v>132</v>
      </c>
      <c r="C21" s="6" t="s">
        <v>127</v>
      </c>
      <c r="D21" s="6" t="s">
        <v>127</v>
      </c>
      <c r="E21" s="6" t="s">
        <v>128</v>
      </c>
      <c r="F21" s="6" t="s">
        <v>130</v>
      </c>
      <c r="G21" s="6" t="s">
        <v>23</v>
      </c>
      <c r="H21" s="6">
        <v>2</v>
      </c>
      <c r="I21" s="6">
        <v>0</v>
      </c>
      <c r="J21" s="26">
        <v>0</v>
      </c>
      <c r="K21" s="6" t="s">
        <v>95</v>
      </c>
      <c r="L21" s="17" t="str">
        <f t="shared" si="0"/>
        <v>1</v>
      </c>
      <c r="M21" s="17" t="str">
        <f t="shared" si="1"/>
        <v>0</v>
      </c>
      <c r="N21" s="17" t="str">
        <f t="shared" si="2"/>
        <v>0</v>
      </c>
      <c r="O21" s="17" t="str">
        <f t="shared" si="3"/>
        <v>0</v>
      </c>
      <c r="P21" s="17" t="str">
        <f t="shared" si="4"/>
        <v>0</v>
      </c>
      <c r="Q21" s="17" t="str">
        <f t="shared" si="5"/>
        <v>0</v>
      </c>
      <c r="R21" s="17" t="str">
        <f t="shared" si="6"/>
        <v>0</v>
      </c>
      <c r="S21" s="17" t="str">
        <f t="shared" si="7"/>
        <v>0</v>
      </c>
      <c r="T21" s="17" t="str">
        <f t="shared" si="8"/>
        <v>0</v>
      </c>
      <c r="U21" s="17" t="str">
        <f t="shared" si="9"/>
        <v>0</v>
      </c>
      <c r="V21" s="17" t="str">
        <f t="shared" si="10"/>
        <v>0</v>
      </c>
      <c r="W21" s="17" t="str">
        <f t="shared" si="11"/>
        <v>0</v>
      </c>
      <c r="X21" s="17" t="str">
        <f t="shared" si="12"/>
        <v>0</v>
      </c>
      <c r="Y21" s="17" t="str">
        <f t="shared" si="13"/>
        <v>0</v>
      </c>
      <c r="Z21" s="17" t="str">
        <f t="shared" si="14"/>
        <v>0</v>
      </c>
      <c r="AA21" s="17" t="str">
        <f t="shared" si="15"/>
        <v>0</v>
      </c>
      <c r="AB21" s="17" t="str">
        <f t="shared" si="16"/>
        <v>0</v>
      </c>
      <c r="AC21" s="17" t="str">
        <f t="shared" si="17"/>
        <v>0</v>
      </c>
      <c r="AD21" s="6">
        <v>0</v>
      </c>
      <c r="AE21" s="6">
        <v>0</v>
      </c>
      <c r="AF21" s="6">
        <v>0</v>
      </c>
      <c r="AG21" s="6" t="s">
        <v>95</v>
      </c>
      <c r="AH21" s="17" t="str">
        <f t="shared" si="18"/>
        <v>1</v>
      </c>
      <c r="AI21" s="17" t="str">
        <f t="shared" si="19"/>
        <v>0</v>
      </c>
      <c r="AJ21" s="17" t="str">
        <f t="shared" si="20"/>
        <v>0</v>
      </c>
      <c r="AK21" s="17" t="str">
        <f t="shared" si="21"/>
        <v>0</v>
      </c>
      <c r="AL21" s="17" t="str">
        <f t="shared" si="22"/>
        <v>0</v>
      </c>
      <c r="AM21" s="17" t="str">
        <f t="shared" si="23"/>
        <v>0</v>
      </c>
      <c r="AN21" s="17" t="str">
        <f t="shared" si="24"/>
        <v>0</v>
      </c>
      <c r="AO21" s="17" t="str">
        <f t="shared" si="25"/>
        <v>0</v>
      </c>
      <c r="AP21" s="17" t="str">
        <f t="shared" si="26"/>
        <v>0</v>
      </c>
      <c r="AQ21" s="17" t="str">
        <f t="shared" si="27"/>
        <v>0</v>
      </c>
      <c r="AR21" s="17" t="str">
        <f t="shared" si="28"/>
        <v>0</v>
      </c>
      <c r="AS21" s="17" t="str">
        <f t="shared" si="29"/>
        <v>0</v>
      </c>
      <c r="AT21" s="17" t="str">
        <f t="shared" si="30"/>
        <v>0</v>
      </c>
      <c r="AU21" s="17" t="str">
        <f t="shared" si="31"/>
        <v>0</v>
      </c>
      <c r="AV21" s="17" t="str">
        <f t="shared" si="32"/>
        <v>0</v>
      </c>
      <c r="AW21" s="17" t="str">
        <f t="shared" si="33"/>
        <v>0</v>
      </c>
      <c r="AX21" s="17" t="str">
        <f t="shared" si="34"/>
        <v>0</v>
      </c>
      <c r="AY21" s="17" t="str">
        <f t="shared" si="35"/>
        <v>0</v>
      </c>
    </row>
    <row r="22" spans="1:51" s="15" customFormat="1" x14ac:dyDescent="0.35">
      <c r="A22" s="6" t="s">
        <v>216</v>
      </c>
      <c r="B22" s="6" t="s">
        <v>126</v>
      </c>
      <c r="C22" s="6" t="s">
        <v>127</v>
      </c>
      <c r="D22" s="6" t="s">
        <v>127</v>
      </c>
      <c r="E22" s="6" t="s">
        <v>128</v>
      </c>
      <c r="F22" s="6" t="s">
        <v>130</v>
      </c>
      <c r="G22" s="6" t="s">
        <v>23</v>
      </c>
      <c r="H22" s="6">
        <v>2</v>
      </c>
      <c r="I22" s="6">
        <v>0</v>
      </c>
      <c r="J22" s="26">
        <v>0</v>
      </c>
      <c r="K22" s="6" t="s">
        <v>95</v>
      </c>
      <c r="L22" s="17" t="str">
        <f t="shared" si="0"/>
        <v>1</v>
      </c>
      <c r="M22" s="17" t="str">
        <f t="shared" si="1"/>
        <v>0</v>
      </c>
      <c r="N22" s="17" t="str">
        <f t="shared" si="2"/>
        <v>0</v>
      </c>
      <c r="O22" s="17" t="str">
        <f t="shared" si="3"/>
        <v>0</v>
      </c>
      <c r="P22" s="17" t="str">
        <f t="shared" si="4"/>
        <v>0</v>
      </c>
      <c r="Q22" s="17" t="str">
        <f t="shared" si="5"/>
        <v>0</v>
      </c>
      <c r="R22" s="17" t="str">
        <f t="shared" si="6"/>
        <v>0</v>
      </c>
      <c r="S22" s="17" t="str">
        <f t="shared" si="7"/>
        <v>0</v>
      </c>
      <c r="T22" s="17" t="str">
        <f t="shared" si="8"/>
        <v>0</v>
      </c>
      <c r="U22" s="17" t="str">
        <f t="shared" si="9"/>
        <v>0</v>
      </c>
      <c r="V22" s="17" t="str">
        <f t="shared" si="10"/>
        <v>0</v>
      </c>
      <c r="W22" s="17" t="str">
        <f t="shared" si="11"/>
        <v>0</v>
      </c>
      <c r="X22" s="17" t="str">
        <f t="shared" si="12"/>
        <v>0</v>
      </c>
      <c r="Y22" s="17" t="str">
        <f t="shared" si="13"/>
        <v>0</v>
      </c>
      <c r="Z22" s="17" t="str">
        <f t="shared" si="14"/>
        <v>0</v>
      </c>
      <c r="AA22" s="17" t="str">
        <f t="shared" si="15"/>
        <v>0</v>
      </c>
      <c r="AB22" s="17" t="str">
        <f t="shared" si="16"/>
        <v>0</v>
      </c>
      <c r="AC22" s="17" t="str">
        <f t="shared" si="17"/>
        <v>0</v>
      </c>
      <c r="AD22" s="6">
        <v>0</v>
      </c>
      <c r="AE22" s="6">
        <v>0</v>
      </c>
      <c r="AF22" s="6">
        <v>0</v>
      </c>
      <c r="AG22" s="6" t="s">
        <v>95</v>
      </c>
      <c r="AH22" s="17" t="str">
        <f t="shared" si="18"/>
        <v>1</v>
      </c>
      <c r="AI22" s="17" t="str">
        <f t="shared" si="19"/>
        <v>0</v>
      </c>
      <c r="AJ22" s="17" t="str">
        <f t="shared" si="20"/>
        <v>0</v>
      </c>
      <c r="AK22" s="17" t="str">
        <f t="shared" si="21"/>
        <v>0</v>
      </c>
      <c r="AL22" s="17" t="str">
        <f t="shared" si="22"/>
        <v>0</v>
      </c>
      <c r="AM22" s="17" t="str">
        <f t="shared" si="23"/>
        <v>0</v>
      </c>
      <c r="AN22" s="17" t="str">
        <f t="shared" si="24"/>
        <v>0</v>
      </c>
      <c r="AO22" s="17" t="str">
        <f t="shared" si="25"/>
        <v>0</v>
      </c>
      <c r="AP22" s="17" t="str">
        <f t="shared" si="26"/>
        <v>0</v>
      </c>
      <c r="AQ22" s="17" t="str">
        <f t="shared" si="27"/>
        <v>0</v>
      </c>
      <c r="AR22" s="17" t="str">
        <f t="shared" si="28"/>
        <v>0</v>
      </c>
      <c r="AS22" s="17" t="str">
        <f t="shared" si="29"/>
        <v>0</v>
      </c>
      <c r="AT22" s="17" t="str">
        <f t="shared" si="30"/>
        <v>0</v>
      </c>
      <c r="AU22" s="17" t="str">
        <f t="shared" si="31"/>
        <v>0</v>
      </c>
      <c r="AV22" s="17" t="str">
        <f t="shared" si="32"/>
        <v>0</v>
      </c>
      <c r="AW22" s="17" t="str">
        <f t="shared" si="33"/>
        <v>0</v>
      </c>
      <c r="AX22" s="17" t="str">
        <f t="shared" si="34"/>
        <v>0</v>
      </c>
      <c r="AY22" s="17" t="str">
        <f t="shared" si="35"/>
        <v>0</v>
      </c>
    </row>
    <row r="23" spans="1:51" s="15" customFormat="1" x14ac:dyDescent="0.35">
      <c r="A23" s="6" t="s">
        <v>217</v>
      </c>
      <c r="B23" s="6" t="s">
        <v>126</v>
      </c>
      <c r="C23" s="6" t="s">
        <v>127</v>
      </c>
      <c r="D23" s="6" t="s">
        <v>127</v>
      </c>
      <c r="E23" s="6" t="s">
        <v>128</v>
      </c>
      <c r="F23" s="6" t="s">
        <v>130</v>
      </c>
      <c r="G23" s="6" t="s">
        <v>23</v>
      </c>
      <c r="H23" s="6">
        <v>2</v>
      </c>
      <c r="I23" s="6">
        <v>0</v>
      </c>
      <c r="J23" s="6">
        <v>0</v>
      </c>
      <c r="K23" s="43" t="s">
        <v>95</v>
      </c>
      <c r="L23" s="17" t="str">
        <f t="shared" si="0"/>
        <v>1</v>
      </c>
      <c r="M23" s="17" t="str">
        <f t="shared" si="1"/>
        <v>0</v>
      </c>
      <c r="N23" s="17" t="str">
        <f t="shared" si="2"/>
        <v>0</v>
      </c>
      <c r="O23" s="17" t="str">
        <f t="shared" si="3"/>
        <v>0</v>
      </c>
      <c r="P23" s="17" t="str">
        <f t="shared" si="4"/>
        <v>0</v>
      </c>
      <c r="Q23" s="17" t="str">
        <f t="shared" si="5"/>
        <v>0</v>
      </c>
      <c r="R23" s="17" t="str">
        <f t="shared" si="6"/>
        <v>0</v>
      </c>
      <c r="S23" s="17" t="str">
        <f t="shared" si="7"/>
        <v>0</v>
      </c>
      <c r="T23" s="17" t="str">
        <f t="shared" si="8"/>
        <v>0</v>
      </c>
      <c r="U23" s="17" t="str">
        <f t="shared" si="9"/>
        <v>0</v>
      </c>
      <c r="V23" s="17" t="str">
        <f t="shared" si="10"/>
        <v>0</v>
      </c>
      <c r="W23" s="17" t="str">
        <f t="shared" si="11"/>
        <v>0</v>
      </c>
      <c r="X23" s="17" t="str">
        <f t="shared" si="12"/>
        <v>0</v>
      </c>
      <c r="Y23" s="17" t="str">
        <f t="shared" si="13"/>
        <v>0</v>
      </c>
      <c r="Z23" s="17" t="str">
        <f t="shared" si="14"/>
        <v>0</v>
      </c>
      <c r="AA23" s="17" t="str">
        <f t="shared" si="15"/>
        <v>0</v>
      </c>
      <c r="AB23" s="17" t="str">
        <f t="shared" si="16"/>
        <v>0</v>
      </c>
      <c r="AC23" s="17" t="str">
        <f t="shared" si="17"/>
        <v>0</v>
      </c>
      <c r="AD23" s="6">
        <v>0</v>
      </c>
      <c r="AE23" s="6">
        <v>0</v>
      </c>
      <c r="AF23" s="6">
        <v>0</v>
      </c>
      <c r="AG23" s="6" t="s">
        <v>95</v>
      </c>
      <c r="AH23" s="17" t="str">
        <f t="shared" si="18"/>
        <v>1</v>
      </c>
      <c r="AI23" s="17" t="str">
        <f t="shared" si="19"/>
        <v>0</v>
      </c>
      <c r="AJ23" s="17" t="str">
        <f t="shared" si="20"/>
        <v>0</v>
      </c>
      <c r="AK23" s="17" t="str">
        <f t="shared" si="21"/>
        <v>0</v>
      </c>
      <c r="AL23" s="17" t="str">
        <f t="shared" si="22"/>
        <v>0</v>
      </c>
      <c r="AM23" s="17" t="str">
        <f t="shared" si="23"/>
        <v>0</v>
      </c>
      <c r="AN23" s="17" t="str">
        <f t="shared" si="24"/>
        <v>0</v>
      </c>
      <c r="AO23" s="17" t="str">
        <f t="shared" si="25"/>
        <v>0</v>
      </c>
      <c r="AP23" s="17" t="str">
        <f t="shared" si="26"/>
        <v>0</v>
      </c>
      <c r="AQ23" s="17" t="str">
        <f t="shared" si="27"/>
        <v>0</v>
      </c>
      <c r="AR23" s="17" t="str">
        <f t="shared" si="28"/>
        <v>0</v>
      </c>
      <c r="AS23" s="17" t="str">
        <f t="shared" si="29"/>
        <v>0</v>
      </c>
      <c r="AT23" s="17" t="str">
        <f t="shared" si="30"/>
        <v>0</v>
      </c>
      <c r="AU23" s="17" t="str">
        <f t="shared" si="31"/>
        <v>0</v>
      </c>
      <c r="AV23" s="17" t="str">
        <f t="shared" si="32"/>
        <v>0</v>
      </c>
      <c r="AW23" s="17" t="str">
        <f t="shared" si="33"/>
        <v>0</v>
      </c>
      <c r="AX23" s="17" t="str">
        <f t="shared" si="34"/>
        <v>0</v>
      </c>
      <c r="AY23" s="17" t="str">
        <f t="shared" si="35"/>
        <v>0</v>
      </c>
    </row>
    <row r="24" spans="1:51" s="7" customFormat="1" x14ac:dyDescent="0.35">
      <c r="A24" s="6" t="s">
        <v>218</v>
      </c>
      <c r="B24" s="6" t="s">
        <v>126</v>
      </c>
      <c r="C24" s="6" t="s">
        <v>136</v>
      </c>
      <c r="D24" s="6" t="s">
        <v>136</v>
      </c>
      <c r="E24" s="6" t="s">
        <v>128</v>
      </c>
      <c r="F24" s="6" t="s">
        <v>130</v>
      </c>
      <c r="G24" s="6" t="s">
        <v>23</v>
      </c>
      <c r="H24" s="6">
        <v>2</v>
      </c>
      <c r="I24" s="6">
        <v>0</v>
      </c>
      <c r="J24" s="26">
        <v>0</v>
      </c>
      <c r="K24" s="6" t="s">
        <v>95</v>
      </c>
      <c r="L24" s="17" t="str">
        <f t="shared" si="0"/>
        <v>1</v>
      </c>
      <c r="M24" s="17" t="str">
        <f t="shared" si="1"/>
        <v>0</v>
      </c>
      <c r="N24" s="17" t="str">
        <f t="shared" si="2"/>
        <v>0</v>
      </c>
      <c r="O24" s="17" t="str">
        <f t="shared" si="3"/>
        <v>0</v>
      </c>
      <c r="P24" s="17" t="str">
        <f t="shared" si="4"/>
        <v>0</v>
      </c>
      <c r="Q24" s="17" t="str">
        <f t="shared" si="5"/>
        <v>0</v>
      </c>
      <c r="R24" s="17" t="str">
        <f t="shared" si="6"/>
        <v>0</v>
      </c>
      <c r="S24" s="17" t="str">
        <f t="shared" si="7"/>
        <v>0</v>
      </c>
      <c r="T24" s="17" t="str">
        <f t="shared" si="8"/>
        <v>0</v>
      </c>
      <c r="U24" s="17" t="str">
        <f t="shared" si="9"/>
        <v>0</v>
      </c>
      <c r="V24" s="17" t="str">
        <f t="shared" si="10"/>
        <v>0</v>
      </c>
      <c r="W24" s="17" t="str">
        <f t="shared" si="11"/>
        <v>0</v>
      </c>
      <c r="X24" s="17" t="str">
        <f t="shared" si="12"/>
        <v>0</v>
      </c>
      <c r="Y24" s="17" t="str">
        <f t="shared" si="13"/>
        <v>0</v>
      </c>
      <c r="Z24" s="17" t="str">
        <f t="shared" si="14"/>
        <v>0</v>
      </c>
      <c r="AA24" s="17" t="str">
        <f t="shared" si="15"/>
        <v>0</v>
      </c>
      <c r="AB24" s="17" t="str">
        <f t="shared" si="16"/>
        <v>0</v>
      </c>
      <c r="AC24" s="17" t="str">
        <f t="shared" si="17"/>
        <v>0</v>
      </c>
      <c r="AD24" s="6">
        <v>0</v>
      </c>
      <c r="AE24" s="6">
        <v>0</v>
      </c>
      <c r="AF24" s="6">
        <v>0</v>
      </c>
      <c r="AG24" s="6" t="s">
        <v>95</v>
      </c>
      <c r="AH24" s="17" t="str">
        <f t="shared" si="18"/>
        <v>1</v>
      </c>
      <c r="AI24" s="17" t="str">
        <f t="shared" si="19"/>
        <v>0</v>
      </c>
      <c r="AJ24" s="17" t="str">
        <f t="shared" si="20"/>
        <v>0</v>
      </c>
      <c r="AK24" s="17" t="str">
        <f t="shared" si="21"/>
        <v>0</v>
      </c>
      <c r="AL24" s="17" t="str">
        <f t="shared" si="22"/>
        <v>0</v>
      </c>
      <c r="AM24" s="17" t="str">
        <f t="shared" si="23"/>
        <v>0</v>
      </c>
      <c r="AN24" s="17" t="str">
        <f t="shared" si="24"/>
        <v>0</v>
      </c>
      <c r="AO24" s="17" t="str">
        <f t="shared" si="25"/>
        <v>0</v>
      </c>
      <c r="AP24" s="17" t="str">
        <f t="shared" si="26"/>
        <v>0</v>
      </c>
      <c r="AQ24" s="17" t="str">
        <f t="shared" si="27"/>
        <v>0</v>
      </c>
      <c r="AR24" s="17" t="str">
        <f t="shared" si="28"/>
        <v>0</v>
      </c>
      <c r="AS24" s="17" t="str">
        <f t="shared" si="29"/>
        <v>0</v>
      </c>
      <c r="AT24" s="17" t="str">
        <f t="shared" si="30"/>
        <v>0</v>
      </c>
      <c r="AU24" s="17" t="str">
        <f t="shared" si="31"/>
        <v>0</v>
      </c>
      <c r="AV24" s="17" t="str">
        <f t="shared" si="32"/>
        <v>0</v>
      </c>
      <c r="AW24" s="17" t="str">
        <f t="shared" si="33"/>
        <v>0</v>
      </c>
      <c r="AX24" s="17" t="str">
        <f t="shared" si="34"/>
        <v>0</v>
      </c>
      <c r="AY24" s="17" t="str">
        <f t="shared" si="35"/>
        <v>0</v>
      </c>
    </row>
    <row r="25" spans="1:51" s="7" customFormat="1" x14ac:dyDescent="0.35">
      <c r="A25" s="6" t="s">
        <v>219</v>
      </c>
      <c r="B25" s="6" t="s">
        <v>126</v>
      </c>
      <c r="C25" s="6" t="s">
        <v>127</v>
      </c>
      <c r="D25" s="6" t="s">
        <v>127</v>
      </c>
      <c r="E25" s="6" t="s">
        <v>128</v>
      </c>
      <c r="F25" s="6" t="s">
        <v>130</v>
      </c>
      <c r="G25" s="6" t="s">
        <v>96</v>
      </c>
      <c r="H25" s="6">
        <v>2</v>
      </c>
      <c r="I25" s="6">
        <v>0</v>
      </c>
      <c r="J25" s="6">
        <v>0</v>
      </c>
      <c r="K25" s="6" t="s">
        <v>95</v>
      </c>
      <c r="L25" s="17" t="str">
        <f t="shared" si="0"/>
        <v>1</v>
      </c>
      <c r="M25" s="17" t="str">
        <f t="shared" si="1"/>
        <v>0</v>
      </c>
      <c r="N25" s="17" t="str">
        <f t="shared" si="2"/>
        <v>0</v>
      </c>
      <c r="O25" s="17" t="str">
        <f t="shared" si="3"/>
        <v>0</v>
      </c>
      <c r="P25" s="17" t="str">
        <f t="shared" si="4"/>
        <v>0</v>
      </c>
      <c r="Q25" s="17" t="str">
        <f t="shared" si="5"/>
        <v>0</v>
      </c>
      <c r="R25" s="17" t="str">
        <f t="shared" si="6"/>
        <v>0</v>
      </c>
      <c r="S25" s="17" t="str">
        <f t="shared" si="7"/>
        <v>0</v>
      </c>
      <c r="T25" s="17" t="str">
        <f t="shared" si="8"/>
        <v>0</v>
      </c>
      <c r="U25" s="17" t="str">
        <f t="shared" si="9"/>
        <v>0</v>
      </c>
      <c r="V25" s="17" t="str">
        <f t="shared" si="10"/>
        <v>0</v>
      </c>
      <c r="W25" s="17" t="str">
        <f t="shared" si="11"/>
        <v>0</v>
      </c>
      <c r="X25" s="17" t="str">
        <f t="shared" si="12"/>
        <v>0</v>
      </c>
      <c r="Y25" s="17" t="str">
        <f t="shared" si="13"/>
        <v>0</v>
      </c>
      <c r="Z25" s="17" t="str">
        <f t="shared" si="14"/>
        <v>0</v>
      </c>
      <c r="AA25" s="17" t="str">
        <f t="shared" si="15"/>
        <v>0</v>
      </c>
      <c r="AB25" s="17" t="str">
        <f t="shared" si="16"/>
        <v>0</v>
      </c>
      <c r="AC25" s="17" t="str">
        <f t="shared" si="17"/>
        <v>0</v>
      </c>
      <c r="AD25" s="6">
        <v>0</v>
      </c>
      <c r="AE25" s="6">
        <v>0</v>
      </c>
      <c r="AF25" s="6">
        <v>0</v>
      </c>
      <c r="AG25" s="6" t="s">
        <v>95</v>
      </c>
      <c r="AH25" s="17" t="str">
        <f t="shared" si="18"/>
        <v>1</v>
      </c>
      <c r="AI25" s="17" t="str">
        <f t="shared" si="19"/>
        <v>0</v>
      </c>
      <c r="AJ25" s="17" t="str">
        <f t="shared" si="20"/>
        <v>0</v>
      </c>
      <c r="AK25" s="17" t="str">
        <f t="shared" si="21"/>
        <v>0</v>
      </c>
      <c r="AL25" s="17" t="str">
        <f t="shared" si="22"/>
        <v>0</v>
      </c>
      <c r="AM25" s="17" t="str">
        <f t="shared" si="23"/>
        <v>0</v>
      </c>
      <c r="AN25" s="17" t="str">
        <f t="shared" si="24"/>
        <v>0</v>
      </c>
      <c r="AO25" s="17" t="str">
        <f t="shared" si="25"/>
        <v>0</v>
      </c>
      <c r="AP25" s="17" t="str">
        <f t="shared" si="26"/>
        <v>0</v>
      </c>
      <c r="AQ25" s="17" t="str">
        <f t="shared" si="27"/>
        <v>0</v>
      </c>
      <c r="AR25" s="17" t="str">
        <f t="shared" si="28"/>
        <v>0</v>
      </c>
      <c r="AS25" s="17" t="str">
        <f t="shared" si="29"/>
        <v>0</v>
      </c>
      <c r="AT25" s="17" t="str">
        <f t="shared" si="30"/>
        <v>0</v>
      </c>
      <c r="AU25" s="17" t="str">
        <f t="shared" si="31"/>
        <v>0</v>
      </c>
      <c r="AV25" s="17" t="str">
        <f t="shared" si="32"/>
        <v>0</v>
      </c>
      <c r="AW25" s="17" t="str">
        <f t="shared" si="33"/>
        <v>0</v>
      </c>
      <c r="AX25" s="17" t="str">
        <f t="shared" si="34"/>
        <v>0</v>
      </c>
      <c r="AY25" s="17" t="str">
        <f t="shared" si="35"/>
        <v>0</v>
      </c>
    </row>
    <row r="26" spans="1:51" s="7" customFormat="1" x14ac:dyDescent="0.35">
      <c r="A26" s="6" t="s">
        <v>220</v>
      </c>
      <c r="B26" s="6" t="s">
        <v>126</v>
      </c>
      <c r="C26" s="6" t="s">
        <v>127</v>
      </c>
      <c r="D26" s="6" t="s">
        <v>127</v>
      </c>
      <c r="E26" s="6" t="s">
        <v>128</v>
      </c>
      <c r="F26" s="6" t="s">
        <v>130</v>
      </c>
      <c r="G26" s="6" t="s">
        <v>23</v>
      </c>
      <c r="H26" s="6">
        <v>2</v>
      </c>
      <c r="I26" s="6">
        <v>0</v>
      </c>
      <c r="J26" s="26">
        <v>0</v>
      </c>
      <c r="K26" s="6" t="s">
        <v>95</v>
      </c>
      <c r="L26" s="17" t="str">
        <f t="shared" si="0"/>
        <v>1</v>
      </c>
      <c r="M26" s="17" t="str">
        <f t="shared" si="1"/>
        <v>0</v>
      </c>
      <c r="N26" s="17" t="str">
        <f t="shared" si="2"/>
        <v>0</v>
      </c>
      <c r="O26" s="17" t="str">
        <f t="shared" si="3"/>
        <v>0</v>
      </c>
      <c r="P26" s="17" t="str">
        <f t="shared" si="4"/>
        <v>0</v>
      </c>
      <c r="Q26" s="17" t="str">
        <f t="shared" si="5"/>
        <v>0</v>
      </c>
      <c r="R26" s="17" t="str">
        <f t="shared" si="6"/>
        <v>0</v>
      </c>
      <c r="S26" s="17" t="str">
        <f t="shared" si="7"/>
        <v>0</v>
      </c>
      <c r="T26" s="17" t="str">
        <f t="shared" si="8"/>
        <v>0</v>
      </c>
      <c r="U26" s="17" t="str">
        <f t="shared" si="9"/>
        <v>0</v>
      </c>
      <c r="V26" s="17" t="str">
        <f t="shared" si="10"/>
        <v>0</v>
      </c>
      <c r="W26" s="17" t="str">
        <f t="shared" si="11"/>
        <v>0</v>
      </c>
      <c r="X26" s="17" t="str">
        <f t="shared" si="12"/>
        <v>0</v>
      </c>
      <c r="Y26" s="17" t="str">
        <f t="shared" si="13"/>
        <v>0</v>
      </c>
      <c r="Z26" s="17" t="str">
        <f t="shared" si="14"/>
        <v>0</v>
      </c>
      <c r="AA26" s="17" t="str">
        <f t="shared" si="15"/>
        <v>0</v>
      </c>
      <c r="AB26" s="17" t="str">
        <f t="shared" si="16"/>
        <v>0</v>
      </c>
      <c r="AC26" s="17" t="str">
        <f t="shared" si="17"/>
        <v>0</v>
      </c>
      <c r="AD26" s="6">
        <v>0</v>
      </c>
      <c r="AE26" s="6">
        <v>0</v>
      </c>
      <c r="AF26" s="6">
        <v>0</v>
      </c>
      <c r="AG26" s="6" t="s">
        <v>95</v>
      </c>
      <c r="AH26" s="17" t="str">
        <f t="shared" si="18"/>
        <v>1</v>
      </c>
      <c r="AI26" s="17" t="str">
        <f t="shared" si="19"/>
        <v>0</v>
      </c>
      <c r="AJ26" s="17" t="str">
        <f t="shared" si="20"/>
        <v>0</v>
      </c>
      <c r="AK26" s="17" t="str">
        <f t="shared" si="21"/>
        <v>0</v>
      </c>
      <c r="AL26" s="17" t="str">
        <f t="shared" si="22"/>
        <v>0</v>
      </c>
      <c r="AM26" s="17" t="str">
        <f t="shared" si="23"/>
        <v>0</v>
      </c>
      <c r="AN26" s="17" t="str">
        <f t="shared" si="24"/>
        <v>0</v>
      </c>
      <c r="AO26" s="17" t="str">
        <f t="shared" si="25"/>
        <v>0</v>
      </c>
      <c r="AP26" s="17" t="str">
        <f t="shared" si="26"/>
        <v>0</v>
      </c>
      <c r="AQ26" s="17" t="str">
        <f t="shared" si="27"/>
        <v>0</v>
      </c>
      <c r="AR26" s="17" t="str">
        <f t="shared" si="28"/>
        <v>0</v>
      </c>
      <c r="AS26" s="17" t="str">
        <f t="shared" si="29"/>
        <v>0</v>
      </c>
      <c r="AT26" s="17" t="str">
        <f t="shared" si="30"/>
        <v>0</v>
      </c>
      <c r="AU26" s="17" t="str">
        <f t="shared" si="31"/>
        <v>0</v>
      </c>
      <c r="AV26" s="17" t="str">
        <f t="shared" si="32"/>
        <v>0</v>
      </c>
      <c r="AW26" s="17" t="str">
        <f t="shared" si="33"/>
        <v>0</v>
      </c>
      <c r="AX26" s="17" t="str">
        <f t="shared" si="34"/>
        <v>0</v>
      </c>
      <c r="AY26" s="17" t="str">
        <f t="shared" si="35"/>
        <v>0</v>
      </c>
    </row>
    <row r="27" spans="1:51" s="7" customFormat="1" x14ac:dyDescent="0.35">
      <c r="A27" s="6" t="s">
        <v>221</v>
      </c>
      <c r="B27" s="41" t="s">
        <v>239</v>
      </c>
      <c r="C27" s="41" t="s">
        <v>239</v>
      </c>
      <c r="D27" s="41" t="s">
        <v>239</v>
      </c>
      <c r="E27" s="41" t="s">
        <v>239</v>
      </c>
      <c r="F27" s="41" t="s">
        <v>239</v>
      </c>
      <c r="G27" s="41" t="s">
        <v>239</v>
      </c>
      <c r="H27" s="6">
        <v>3</v>
      </c>
      <c r="I27" s="6">
        <v>0</v>
      </c>
      <c r="J27" s="26">
        <v>0</v>
      </c>
      <c r="K27" s="6" t="s">
        <v>95</v>
      </c>
      <c r="L27" s="17" t="str">
        <f t="shared" si="0"/>
        <v>1</v>
      </c>
      <c r="M27" s="17" t="str">
        <f t="shared" si="1"/>
        <v>0</v>
      </c>
      <c r="N27" s="17" t="str">
        <f t="shared" si="2"/>
        <v>0</v>
      </c>
      <c r="O27" s="17" t="str">
        <f t="shared" si="3"/>
        <v>0</v>
      </c>
      <c r="P27" s="17" t="str">
        <f t="shared" si="4"/>
        <v>0</v>
      </c>
      <c r="Q27" s="17" t="str">
        <f t="shared" si="5"/>
        <v>0</v>
      </c>
      <c r="R27" s="17" t="str">
        <f t="shared" si="6"/>
        <v>0</v>
      </c>
      <c r="S27" s="17" t="str">
        <f t="shared" si="7"/>
        <v>0</v>
      </c>
      <c r="T27" s="17" t="str">
        <f t="shared" si="8"/>
        <v>0</v>
      </c>
      <c r="U27" s="17" t="str">
        <f t="shared" si="9"/>
        <v>0</v>
      </c>
      <c r="V27" s="17" t="str">
        <f t="shared" si="10"/>
        <v>0</v>
      </c>
      <c r="W27" s="17" t="str">
        <f t="shared" si="11"/>
        <v>0</v>
      </c>
      <c r="X27" s="17" t="str">
        <f t="shared" si="12"/>
        <v>0</v>
      </c>
      <c r="Y27" s="17" t="str">
        <f t="shared" si="13"/>
        <v>0</v>
      </c>
      <c r="Z27" s="17" t="str">
        <f t="shared" si="14"/>
        <v>0</v>
      </c>
      <c r="AA27" s="17" t="str">
        <f t="shared" si="15"/>
        <v>0</v>
      </c>
      <c r="AB27" s="17" t="str">
        <f t="shared" si="16"/>
        <v>0</v>
      </c>
      <c r="AC27" s="17" t="str">
        <f t="shared" si="17"/>
        <v>0</v>
      </c>
      <c r="AD27" s="6">
        <v>0</v>
      </c>
      <c r="AE27" s="6">
        <v>0</v>
      </c>
      <c r="AF27" s="6">
        <v>0</v>
      </c>
      <c r="AG27" s="6" t="s">
        <v>95</v>
      </c>
      <c r="AH27" s="17" t="str">
        <f t="shared" si="18"/>
        <v>1</v>
      </c>
      <c r="AI27" s="17" t="str">
        <f t="shared" si="19"/>
        <v>0</v>
      </c>
      <c r="AJ27" s="17" t="str">
        <f t="shared" si="20"/>
        <v>0</v>
      </c>
      <c r="AK27" s="17" t="str">
        <f t="shared" si="21"/>
        <v>0</v>
      </c>
      <c r="AL27" s="17" t="str">
        <f t="shared" si="22"/>
        <v>0</v>
      </c>
      <c r="AM27" s="17" t="str">
        <f t="shared" si="23"/>
        <v>0</v>
      </c>
      <c r="AN27" s="17" t="str">
        <f t="shared" si="24"/>
        <v>0</v>
      </c>
      <c r="AO27" s="17" t="str">
        <f t="shared" si="25"/>
        <v>0</v>
      </c>
      <c r="AP27" s="17" t="str">
        <f t="shared" si="26"/>
        <v>0</v>
      </c>
      <c r="AQ27" s="17" t="str">
        <f t="shared" si="27"/>
        <v>0</v>
      </c>
      <c r="AR27" s="17" t="str">
        <f t="shared" si="28"/>
        <v>0</v>
      </c>
      <c r="AS27" s="17" t="str">
        <f t="shared" si="29"/>
        <v>0</v>
      </c>
      <c r="AT27" s="17" t="str">
        <f t="shared" si="30"/>
        <v>0</v>
      </c>
      <c r="AU27" s="17" t="str">
        <f t="shared" si="31"/>
        <v>0</v>
      </c>
      <c r="AV27" s="17" t="str">
        <f t="shared" si="32"/>
        <v>0</v>
      </c>
      <c r="AW27" s="17" t="str">
        <f t="shared" si="33"/>
        <v>0</v>
      </c>
      <c r="AX27" s="17" t="str">
        <f t="shared" si="34"/>
        <v>0</v>
      </c>
      <c r="AY27" s="17" t="str">
        <f t="shared" si="35"/>
        <v>0</v>
      </c>
    </row>
    <row r="28" spans="1:51" s="7" customFormat="1" x14ac:dyDescent="0.35">
      <c r="A28" s="6" t="s">
        <v>222</v>
      </c>
      <c r="B28" s="41" t="s">
        <v>239</v>
      </c>
      <c r="C28" s="41" t="s">
        <v>239</v>
      </c>
      <c r="D28" s="41" t="s">
        <v>239</v>
      </c>
      <c r="E28" s="41" t="s">
        <v>239</v>
      </c>
      <c r="F28" s="41" t="s">
        <v>239</v>
      </c>
      <c r="G28" s="41" t="s">
        <v>239</v>
      </c>
      <c r="H28" s="6">
        <v>4</v>
      </c>
      <c r="I28" s="6">
        <v>0</v>
      </c>
      <c r="J28" s="26">
        <v>0</v>
      </c>
      <c r="K28" s="6" t="s">
        <v>135</v>
      </c>
      <c r="L28" s="17" t="str">
        <f t="shared" si="0"/>
        <v>0</v>
      </c>
      <c r="M28" s="17" t="str">
        <f t="shared" si="1"/>
        <v>0</v>
      </c>
      <c r="N28" s="17" t="str">
        <f t="shared" si="2"/>
        <v>0</v>
      </c>
      <c r="O28" s="17" t="str">
        <f t="shared" si="3"/>
        <v>1</v>
      </c>
      <c r="P28" s="17" t="str">
        <f t="shared" si="4"/>
        <v>0</v>
      </c>
      <c r="Q28" s="17" t="str">
        <f t="shared" si="5"/>
        <v>1</v>
      </c>
      <c r="R28" s="17" t="str">
        <f t="shared" si="6"/>
        <v>0</v>
      </c>
      <c r="S28" s="17" t="str">
        <f t="shared" si="7"/>
        <v>0</v>
      </c>
      <c r="T28" s="17" t="str">
        <f t="shared" si="8"/>
        <v>0</v>
      </c>
      <c r="U28" s="17" t="str">
        <f t="shared" si="9"/>
        <v>0</v>
      </c>
      <c r="V28" s="17" t="str">
        <f t="shared" si="10"/>
        <v>0</v>
      </c>
      <c r="W28" s="17" t="str">
        <f t="shared" si="11"/>
        <v>0</v>
      </c>
      <c r="X28" s="17" t="str">
        <f t="shared" si="12"/>
        <v>0</v>
      </c>
      <c r="Y28" s="17" t="str">
        <f t="shared" si="13"/>
        <v>0</v>
      </c>
      <c r="Z28" s="17" t="str">
        <f t="shared" si="14"/>
        <v>0</v>
      </c>
      <c r="AA28" s="17" t="str">
        <f t="shared" si="15"/>
        <v>0</v>
      </c>
      <c r="AB28" s="17" t="str">
        <f t="shared" si="16"/>
        <v>0</v>
      </c>
      <c r="AC28" s="17" t="str">
        <f t="shared" si="17"/>
        <v>0</v>
      </c>
      <c r="AD28" s="6">
        <v>0</v>
      </c>
      <c r="AE28" s="6">
        <v>0</v>
      </c>
      <c r="AF28" s="6">
        <v>0</v>
      </c>
      <c r="AG28" s="6" t="s">
        <v>95</v>
      </c>
      <c r="AH28" s="17" t="str">
        <f t="shared" si="18"/>
        <v>1</v>
      </c>
      <c r="AI28" s="17" t="str">
        <f t="shared" si="19"/>
        <v>0</v>
      </c>
      <c r="AJ28" s="17" t="str">
        <f t="shared" si="20"/>
        <v>0</v>
      </c>
      <c r="AK28" s="17" t="str">
        <f t="shared" si="21"/>
        <v>0</v>
      </c>
      <c r="AL28" s="17" t="str">
        <f t="shared" si="22"/>
        <v>0</v>
      </c>
      <c r="AM28" s="17" t="str">
        <f t="shared" si="23"/>
        <v>0</v>
      </c>
      <c r="AN28" s="17" t="str">
        <f t="shared" si="24"/>
        <v>0</v>
      </c>
      <c r="AO28" s="17" t="str">
        <f t="shared" si="25"/>
        <v>0</v>
      </c>
      <c r="AP28" s="17" t="str">
        <f t="shared" si="26"/>
        <v>0</v>
      </c>
      <c r="AQ28" s="17" t="str">
        <f t="shared" si="27"/>
        <v>0</v>
      </c>
      <c r="AR28" s="17" t="str">
        <f t="shared" si="28"/>
        <v>0</v>
      </c>
      <c r="AS28" s="17" t="str">
        <f t="shared" si="29"/>
        <v>0</v>
      </c>
      <c r="AT28" s="17" t="str">
        <f t="shared" si="30"/>
        <v>0</v>
      </c>
      <c r="AU28" s="17" t="str">
        <f t="shared" si="31"/>
        <v>0</v>
      </c>
      <c r="AV28" s="17" t="str">
        <f t="shared" si="32"/>
        <v>0</v>
      </c>
      <c r="AW28" s="17" t="str">
        <f t="shared" si="33"/>
        <v>0</v>
      </c>
      <c r="AX28" s="17" t="str">
        <f t="shared" si="34"/>
        <v>0</v>
      </c>
      <c r="AY28" s="17" t="str">
        <f t="shared" si="35"/>
        <v>0</v>
      </c>
    </row>
    <row r="29" spans="1:51" s="7" customFormat="1" x14ac:dyDescent="0.35">
      <c r="A29" s="6" t="s">
        <v>223</v>
      </c>
      <c r="B29" s="41" t="s">
        <v>239</v>
      </c>
      <c r="C29" s="41" t="s">
        <v>239</v>
      </c>
      <c r="D29" s="41" t="s">
        <v>239</v>
      </c>
      <c r="E29" s="41" t="s">
        <v>239</v>
      </c>
      <c r="F29" s="41" t="s">
        <v>239</v>
      </c>
      <c r="G29" s="41" t="s">
        <v>239</v>
      </c>
      <c r="H29" s="6">
        <v>4</v>
      </c>
      <c r="I29" s="6">
        <v>0</v>
      </c>
      <c r="J29" s="6">
        <v>0</v>
      </c>
      <c r="K29" s="6" t="s">
        <v>142</v>
      </c>
      <c r="L29" s="17" t="str">
        <f t="shared" si="0"/>
        <v>0</v>
      </c>
      <c r="M29" s="17" t="str">
        <f t="shared" si="1"/>
        <v>1</v>
      </c>
      <c r="N29" s="17" t="str">
        <f t="shared" si="2"/>
        <v>1</v>
      </c>
      <c r="O29" s="17" t="str">
        <f t="shared" si="3"/>
        <v>1</v>
      </c>
      <c r="P29" s="17" t="str">
        <f t="shared" si="4"/>
        <v>0</v>
      </c>
      <c r="Q29" s="17" t="str">
        <f t="shared" si="5"/>
        <v>1</v>
      </c>
      <c r="R29" s="17" t="str">
        <f t="shared" si="6"/>
        <v>0</v>
      </c>
      <c r="S29" s="17" t="str">
        <f t="shared" si="7"/>
        <v>0</v>
      </c>
      <c r="T29" s="17" t="str">
        <f t="shared" si="8"/>
        <v>0</v>
      </c>
      <c r="U29" s="17" t="str">
        <f t="shared" si="9"/>
        <v>1</v>
      </c>
      <c r="V29" s="17" t="str">
        <f t="shared" si="10"/>
        <v>0</v>
      </c>
      <c r="W29" s="17" t="str">
        <f t="shared" si="11"/>
        <v>0</v>
      </c>
      <c r="X29" s="17" t="str">
        <f t="shared" si="12"/>
        <v>0</v>
      </c>
      <c r="Y29" s="17" t="str">
        <f t="shared" si="13"/>
        <v>0</v>
      </c>
      <c r="Z29" s="17" t="str">
        <f t="shared" si="14"/>
        <v>0</v>
      </c>
      <c r="AA29" s="17" t="str">
        <f t="shared" si="15"/>
        <v>0</v>
      </c>
      <c r="AB29" s="17" t="str">
        <f t="shared" si="16"/>
        <v>0</v>
      </c>
      <c r="AC29" s="17" t="str">
        <f t="shared" si="17"/>
        <v>0</v>
      </c>
      <c r="AD29" s="6">
        <v>0</v>
      </c>
      <c r="AE29" s="6">
        <v>0</v>
      </c>
      <c r="AF29" s="6">
        <v>0</v>
      </c>
      <c r="AG29" s="6" t="s">
        <v>95</v>
      </c>
      <c r="AH29" s="17" t="str">
        <f t="shared" si="18"/>
        <v>1</v>
      </c>
      <c r="AI29" s="17" t="str">
        <f t="shared" si="19"/>
        <v>0</v>
      </c>
      <c r="AJ29" s="17" t="str">
        <f t="shared" si="20"/>
        <v>0</v>
      </c>
      <c r="AK29" s="17" t="str">
        <f t="shared" si="21"/>
        <v>0</v>
      </c>
      <c r="AL29" s="17" t="str">
        <f t="shared" si="22"/>
        <v>0</v>
      </c>
      <c r="AM29" s="17" t="str">
        <f t="shared" si="23"/>
        <v>0</v>
      </c>
      <c r="AN29" s="17" t="str">
        <f t="shared" si="24"/>
        <v>0</v>
      </c>
      <c r="AO29" s="17" t="str">
        <f t="shared" si="25"/>
        <v>0</v>
      </c>
      <c r="AP29" s="17" t="str">
        <f t="shared" si="26"/>
        <v>0</v>
      </c>
      <c r="AQ29" s="17" t="str">
        <f t="shared" si="27"/>
        <v>0</v>
      </c>
      <c r="AR29" s="17" t="str">
        <f t="shared" si="28"/>
        <v>0</v>
      </c>
      <c r="AS29" s="17" t="str">
        <f t="shared" si="29"/>
        <v>0</v>
      </c>
      <c r="AT29" s="17" t="str">
        <f t="shared" si="30"/>
        <v>0</v>
      </c>
      <c r="AU29" s="17" t="str">
        <f t="shared" si="31"/>
        <v>0</v>
      </c>
      <c r="AV29" s="17" t="str">
        <f t="shared" si="32"/>
        <v>0</v>
      </c>
      <c r="AW29" s="17" t="str">
        <f t="shared" si="33"/>
        <v>0</v>
      </c>
      <c r="AX29" s="17" t="str">
        <f t="shared" si="34"/>
        <v>0</v>
      </c>
      <c r="AY29" s="17" t="str">
        <f t="shared" si="35"/>
        <v>0</v>
      </c>
    </row>
    <row r="30" spans="1:51" s="7" customFormat="1" x14ac:dyDescent="0.35">
      <c r="A30" s="6" t="s">
        <v>224</v>
      </c>
      <c r="B30" s="41" t="s">
        <v>239</v>
      </c>
      <c r="C30" s="41" t="s">
        <v>239</v>
      </c>
      <c r="D30" s="41" t="s">
        <v>239</v>
      </c>
      <c r="E30" s="41" t="s">
        <v>239</v>
      </c>
      <c r="F30" s="41" t="s">
        <v>239</v>
      </c>
      <c r="G30" s="41" t="s">
        <v>239</v>
      </c>
      <c r="H30" s="6">
        <v>4</v>
      </c>
      <c r="I30" s="6">
        <v>0</v>
      </c>
      <c r="J30" s="6">
        <v>0</v>
      </c>
      <c r="K30" s="43" t="s">
        <v>155</v>
      </c>
      <c r="L30" s="17" t="str">
        <f t="shared" si="0"/>
        <v>0</v>
      </c>
      <c r="M30" s="17" t="str">
        <f t="shared" si="1"/>
        <v>0</v>
      </c>
      <c r="N30" s="17" t="str">
        <f t="shared" si="2"/>
        <v>0</v>
      </c>
      <c r="O30" s="17" t="str">
        <f t="shared" si="3"/>
        <v>0</v>
      </c>
      <c r="P30" s="17" t="str">
        <f t="shared" si="4"/>
        <v>1</v>
      </c>
      <c r="Q30" s="17" t="str">
        <f t="shared" si="5"/>
        <v>0</v>
      </c>
      <c r="R30" s="17" t="str">
        <f t="shared" si="6"/>
        <v>0</v>
      </c>
      <c r="S30" s="17" t="str">
        <f t="shared" si="7"/>
        <v>0</v>
      </c>
      <c r="T30" s="17" t="str">
        <f t="shared" si="8"/>
        <v>0</v>
      </c>
      <c r="U30" s="17" t="str">
        <f t="shared" si="9"/>
        <v>0</v>
      </c>
      <c r="V30" s="17" t="str">
        <f t="shared" si="10"/>
        <v>0</v>
      </c>
      <c r="W30" s="17" t="str">
        <f t="shared" si="11"/>
        <v>0</v>
      </c>
      <c r="X30" s="17" t="str">
        <f t="shared" si="12"/>
        <v>0</v>
      </c>
      <c r="Y30" s="17" t="str">
        <f t="shared" si="13"/>
        <v>0</v>
      </c>
      <c r="Z30" s="17" t="str">
        <f t="shared" si="14"/>
        <v>0</v>
      </c>
      <c r="AA30" s="17" t="str">
        <f t="shared" si="15"/>
        <v>0</v>
      </c>
      <c r="AB30" s="17" t="str">
        <f t="shared" si="16"/>
        <v>0</v>
      </c>
      <c r="AC30" s="17" t="str">
        <f t="shared" si="17"/>
        <v>0</v>
      </c>
      <c r="AD30" s="6">
        <v>0</v>
      </c>
      <c r="AE30" s="6">
        <v>0</v>
      </c>
      <c r="AF30" s="6">
        <v>0</v>
      </c>
      <c r="AG30" s="6" t="s">
        <v>95</v>
      </c>
      <c r="AH30" s="17" t="str">
        <f t="shared" si="18"/>
        <v>1</v>
      </c>
      <c r="AI30" s="17" t="str">
        <f t="shared" si="19"/>
        <v>0</v>
      </c>
      <c r="AJ30" s="17" t="str">
        <f t="shared" si="20"/>
        <v>0</v>
      </c>
      <c r="AK30" s="17" t="str">
        <f t="shared" si="21"/>
        <v>0</v>
      </c>
      <c r="AL30" s="17" t="str">
        <f t="shared" si="22"/>
        <v>0</v>
      </c>
      <c r="AM30" s="17" t="str">
        <f t="shared" si="23"/>
        <v>0</v>
      </c>
      <c r="AN30" s="17" t="str">
        <f t="shared" si="24"/>
        <v>0</v>
      </c>
      <c r="AO30" s="17" t="str">
        <f t="shared" si="25"/>
        <v>0</v>
      </c>
      <c r="AP30" s="17" t="str">
        <f t="shared" si="26"/>
        <v>0</v>
      </c>
      <c r="AQ30" s="17" t="str">
        <f t="shared" si="27"/>
        <v>0</v>
      </c>
      <c r="AR30" s="17" t="str">
        <f t="shared" si="28"/>
        <v>0</v>
      </c>
      <c r="AS30" s="17" t="str">
        <f t="shared" si="29"/>
        <v>0</v>
      </c>
      <c r="AT30" s="17" t="str">
        <f t="shared" si="30"/>
        <v>0</v>
      </c>
      <c r="AU30" s="17" t="str">
        <f t="shared" si="31"/>
        <v>0</v>
      </c>
      <c r="AV30" s="17" t="str">
        <f t="shared" si="32"/>
        <v>0</v>
      </c>
      <c r="AW30" s="17" t="str">
        <f t="shared" si="33"/>
        <v>0</v>
      </c>
      <c r="AX30" s="17" t="str">
        <f t="shared" si="34"/>
        <v>0</v>
      </c>
      <c r="AY30" s="17" t="str">
        <f t="shared" si="35"/>
        <v>0</v>
      </c>
    </row>
    <row r="31" spans="1:51" x14ac:dyDescent="0.35">
      <c r="A31" s="6" t="s">
        <v>225</v>
      </c>
      <c r="B31" s="41" t="s">
        <v>239</v>
      </c>
      <c r="C31" s="41" t="s">
        <v>239</v>
      </c>
      <c r="D31" s="41" t="s">
        <v>239</v>
      </c>
      <c r="E31" s="41" t="s">
        <v>239</v>
      </c>
      <c r="F31" s="41" t="s">
        <v>239</v>
      </c>
      <c r="G31" s="41" t="s">
        <v>239</v>
      </c>
      <c r="H31" s="6">
        <v>4</v>
      </c>
      <c r="I31" s="6">
        <v>0</v>
      </c>
      <c r="J31" s="26">
        <v>0</v>
      </c>
      <c r="K31" s="6" t="s">
        <v>165</v>
      </c>
      <c r="L31" s="17" t="str">
        <f t="shared" si="0"/>
        <v>0</v>
      </c>
      <c r="M31" s="17" t="str">
        <f t="shared" si="1"/>
        <v>1</v>
      </c>
      <c r="N31" s="17" t="str">
        <f t="shared" si="2"/>
        <v>1</v>
      </c>
      <c r="O31" s="17" t="str">
        <f t="shared" si="3"/>
        <v>0</v>
      </c>
      <c r="P31" s="17" t="str">
        <f t="shared" si="4"/>
        <v>0</v>
      </c>
      <c r="Q31" s="17" t="str">
        <f t="shared" si="5"/>
        <v>0</v>
      </c>
      <c r="R31" s="17" t="str">
        <f t="shared" si="6"/>
        <v>0</v>
      </c>
      <c r="S31" s="17" t="str">
        <f t="shared" si="7"/>
        <v>0</v>
      </c>
      <c r="T31" s="17" t="str">
        <f t="shared" si="8"/>
        <v>0</v>
      </c>
      <c r="U31" s="17" t="str">
        <f t="shared" si="9"/>
        <v>0</v>
      </c>
      <c r="V31" s="17" t="str">
        <f t="shared" si="10"/>
        <v>0</v>
      </c>
      <c r="W31" s="17" t="str">
        <f t="shared" si="11"/>
        <v>0</v>
      </c>
      <c r="X31" s="17" t="str">
        <f t="shared" si="12"/>
        <v>0</v>
      </c>
      <c r="Y31" s="17" t="str">
        <f t="shared" si="13"/>
        <v>0</v>
      </c>
      <c r="Z31" s="17" t="str">
        <f t="shared" si="14"/>
        <v>0</v>
      </c>
      <c r="AA31" s="17" t="str">
        <f t="shared" si="15"/>
        <v>0</v>
      </c>
      <c r="AB31" s="17" t="str">
        <f t="shared" si="16"/>
        <v>0</v>
      </c>
      <c r="AC31" s="17" t="str">
        <f t="shared" si="17"/>
        <v>0</v>
      </c>
      <c r="AD31" s="6">
        <v>0</v>
      </c>
      <c r="AE31" s="6">
        <v>0</v>
      </c>
      <c r="AF31" s="6">
        <v>0</v>
      </c>
      <c r="AG31" s="6" t="s">
        <v>95</v>
      </c>
      <c r="AH31" s="17" t="str">
        <f t="shared" si="18"/>
        <v>1</v>
      </c>
      <c r="AI31" s="17" t="str">
        <f t="shared" si="19"/>
        <v>0</v>
      </c>
      <c r="AJ31" s="17" t="str">
        <f t="shared" si="20"/>
        <v>0</v>
      </c>
      <c r="AK31" s="17" t="str">
        <f t="shared" si="21"/>
        <v>0</v>
      </c>
      <c r="AL31" s="17" t="str">
        <f t="shared" si="22"/>
        <v>0</v>
      </c>
      <c r="AM31" s="17" t="str">
        <f t="shared" si="23"/>
        <v>0</v>
      </c>
      <c r="AN31" s="17" t="str">
        <f t="shared" si="24"/>
        <v>0</v>
      </c>
      <c r="AO31" s="17" t="str">
        <f t="shared" si="25"/>
        <v>0</v>
      </c>
      <c r="AP31" s="17" t="str">
        <f t="shared" si="26"/>
        <v>0</v>
      </c>
      <c r="AQ31" s="17" t="str">
        <f t="shared" si="27"/>
        <v>0</v>
      </c>
      <c r="AR31" s="17" t="str">
        <f t="shared" si="28"/>
        <v>0</v>
      </c>
      <c r="AS31" s="17" t="str">
        <f t="shared" si="29"/>
        <v>0</v>
      </c>
      <c r="AT31" s="17" t="str">
        <f t="shared" si="30"/>
        <v>0</v>
      </c>
      <c r="AU31" s="17" t="str">
        <f t="shared" si="31"/>
        <v>0</v>
      </c>
      <c r="AV31" s="17" t="str">
        <f t="shared" si="32"/>
        <v>0</v>
      </c>
      <c r="AW31" s="17" t="str">
        <f t="shared" si="33"/>
        <v>0</v>
      </c>
      <c r="AX31" s="17" t="str">
        <f t="shared" si="34"/>
        <v>0</v>
      </c>
      <c r="AY31" s="17" t="str">
        <f t="shared" si="35"/>
        <v>0</v>
      </c>
    </row>
    <row r="32" spans="1:51" x14ac:dyDescent="0.35">
      <c r="A32" s="6" t="s">
        <v>226</v>
      </c>
      <c r="B32" s="41" t="s">
        <v>239</v>
      </c>
      <c r="C32" s="41" t="s">
        <v>239</v>
      </c>
      <c r="D32" s="41" t="s">
        <v>239</v>
      </c>
      <c r="E32" s="41" t="s">
        <v>239</v>
      </c>
      <c r="F32" s="41" t="s">
        <v>239</v>
      </c>
      <c r="G32" s="41" t="s">
        <v>239</v>
      </c>
      <c r="H32" s="6">
        <v>4</v>
      </c>
      <c r="I32" s="6">
        <v>0</v>
      </c>
      <c r="J32" s="6">
        <v>0</v>
      </c>
      <c r="K32" s="6" t="s">
        <v>168</v>
      </c>
      <c r="L32" s="17" t="str">
        <f t="shared" si="0"/>
        <v>0</v>
      </c>
      <c r="M32" s="17" t="str">
        <f t="shared" si="1"/>
        <v>0</v>
      </c>
      <c r="N32" s="17" t="str">
        <f t="shared" si="2"/>
        <v>0</v>
      </c>
      <c r="O32" s="17" t="str">
        <f t="shared" si="3"/>
        <v>1</v>
      </c>
      <c r="P32" s="17" t="str">
        <f t="shared" si="4"/>
        <v>1</v>
      </c>
      <c r="Q32" s="17" t="str">
        <f t="shared" si="5"/>
        <v>1</v>
      </c>
      <c r="R32" s="17" t="str">
        <f t="shared" si="6"/>
        <v>0</v>
      </c>
      <c r="S32" s="17" t="str">
        <f t="shared" si="7"/>
        <v>0</v>
      </c>
      <c r="T32" s="17" t="str">
        <f t="shared" si="8"/>
        <v>0</v>
      </c>
      <c r="U32" s="17" t="str">
        <f t="shared" si="9"/>
        <v>0</v>
      </c>
      <c r="V32" s="17" t="str">
        <f t="shared" si="10"/>
        <v>0</v>
      </c>
      <c r="W32" s="17" t="str">
        <f t="shared" si="11"/>
        <v>1</v>
      </c>
      <c r="X32" s="17" t="str">
        <f t="shared" si="12"/>
        <v>0</v>
      </c>
      <c r="Y32" s="17" t="str">
        <f t="shared" si="13"/>
        <v>0</v>
      </c>
      <c r="Z32" s="17" t="str">
        <f t="shared" si="14"/>
        <v>0</v>
      </c>
      <c r="AA32" s="17" t="str">
        <f t="shared" si="15"/>
        <v>0</v>
      </c>
      <c r="AB32" s="17" t="str">
        <f t="shared" si="16"/>
        <v>0</v>
      </c>
      <c r="AC32" s="17" t="str">
        <f t="shared" si="17"/>
        <v>0</v>
      </c>
      <c r="AD32" s="6">
        <v>0</v>
      </c>
      <c r="AE32" s="6">
        <v>0</v>
      </c>
      <c r="AF32" s="6">
        <v>0</v>
      </c>
      <c r="AG32" s="6" t="s">
        <v>95</v>
      </c>
      <c r="AH32" s="17" t="str">
        <f t="shared" si="18"/>
        <v>1</v>
      </c>
      <c r="AI32" s="17" t="str">
        <f t="shared" si="19"/>
        <v>0</v>
      </c>
      <c r="AJ32" s="17" t="str">
        <f t="shared" si="20"/>
        <v>0</v>
      </c>
      <c r="AK32" s="17" t="str">
        <f t="shared" si="21"/>
        <v>0</v>
      </c>
      <c r="AL32" s="17" t="str">
        <f t="shared" si="22"/>
        <v>0</v>
      </c>
      <c r="AM32" s="17" t="str">
        <f t="shared" si="23"/>
        <v>0</v>
      </c>
      <c r="AN32" s="17" t="str">
        <f t="shared" si="24"/>
        <v>0</v>
      </c>
      <c r="AO32" s="17" t="str">
        <f t="shared" si="25"/>
        <v>0</v>
      </c>
      <c r="AP32" s="17" t="str">
        <f t="shared" si="26"/>
        <v>0</v>
      </c>
      <c r="AQ32" s="17" t="str">
        <f t="shared" si="27"/>
        <v>0</v>
      </c>
      <c r="AR32" s="17" t="str">
        <f t="shared" si="28"/>
        <v>0</v>
      </c>
      <c r="AS32" s="17" t="str">
        <f t="shared" si="29"/>
        <v>0</v>
      </c>
      <c r="AT32" s="17" t="str">
        <f t="shared" si="30"/>
        <v>0</v>
      </c>
      <c r="AU32" s="17" t="str">
        <f t="shared" si="31"/>
        <v>0</v>
      </c>
      <c r="AV32" s="17" t="str">
        <f t="shared" si="32"/>
        <v>0</v>
      </c>
      <c r="AW32" s="17" t="str">
        <f t="shared" si="33"/>
        <v>0</v>
      </c>
      <c r="AX32" s="17" t="str">
        <f t="shared" si="34"/>
        <v>0</v>
      </c>
      <c r="AY32" s="17" t="str">
        <f t="shared" si="35"/>
        <v>0</v>
      </c>
    </row>
    <row r="33" spans="1:51" x14ac:dyDescent="0.35">
      <c r="A33" s="6" t="s">
        <v>227</v>
      </c>
      <c r="B33" s="41" t="s">
        <v>239</v>
      </c>
      <c r="C33" s="41" t="s">
        <v>239</v>
      </c>
      <c r="D33" s="41" t="s">
        <v>239</v>
      </c>
      <c r="E33" s="41" t="s">
        <v>239</v>
      </c>
      <c r="F33" s="41" t="s">
        <v>239</v>
      </c>
      <c r="G33" s="41" t="s">
        <v>239</v>
      </c>
      <c r="H33" s="6">
        <v>6</v>
      </c>
      <c r="I33" s="6">
        <v>0</v>
      </c>
      <c r="J33" s="26">
        <v>0</v>
      </c>
      <c r="K33" s="6" t="s">
        <v>133</v>
      </c>
      <c r="L33" s="17" t="str">
        <f t="shared" si="0"/>
        <v>0</v>
      </c>
      <c r="M33" s="17" t="str">
        <f t="shared" si="1"/>
        <v>0</v>
      </c>
      <c r="N33" s="17" t="str">
        <f t="shared" si="2"/>
        <v>1</v>
      </c>
      <c r="O33" s="17" t="str">
        <f t="shared" si="3"/>
        <v>1</v>
      </c>
      <c r="P33" s="17" t="str">
        <f t="shared" si="4"/>
        <v>0</v>
      </c>
      <c r="Q33" s="17" t="str">
        <f t="shared" si="5"/>
        <v>1</v>
      </c>
      <c r="R33" s="17" t="str">
        <f t="shared" si="6"/>
        <v>0</v>
      </c>
      <c r="S33" s="17" t="str">
        <f t="shared" si="7"/>
        <v>0</v>
      </c>
      <c r="T33" s="17" t="str">
        <f t="shared" si="8"/>
        <v>0</v>
      </c>
      <c r="U33" s="17" t="str">
        <f t="shared" si="9"/>
        <v>1</v>
      </c>
      <c r="V33" s="17" t="str">
        <f t="shared" si="10"/>
        <v>0</v>
      </c>
      <c r="W33" s="17" t="str">
        <f t="shared" si="11"/>
        <v>1</v>
      </c>
      <c r="X33" s="17" t="str">
        <f t="shared" si="12"/>
        <v>0</v>
      </c>
      <c r="Y33" s="17" t="str">
        <f t="shared" si="13"/>
        <v>0</v>
      </c>
      <c r="Z33" s="17" t="str">
        <f t="shared" si="14"/>
        <v>0</v>
      </c>
      <c r="AA33" s="17" t="str">
        <f t="shared" si="15"/>
        <v>0</v>
      </c>
      <c r="AB33" s="17" t="str">
        <f t="shared" si="16"/>
        <v>0</v>
      </c>
      <c r="AC33" s="17" t="str">
        <f t="shared" si="17"/>
        <v>0</v>
      </c>
      <c r="AD33" s="6">
        <v>0</v>
      </c>
      <c r="AE33" s="6">
        <v>0</v>
      </c>
      <c r="AF33" s="6">
        <v>0</v>
      </c>
      <c r="AG33" s="6" t="s">
        <v>95</v>
      </c>
      <c r="AH33" s="17" t="str">
        <f t="shared" si="18"/>
        <v>1</v>
      </c>
      <c r="AI33" s="17" t="str">
        <f t="shared" si="19"/>
        <v>0</v>
      </c>
      <c r="AJ33" s="17" t="str">
        <f t="shared" si="20"/>
        <v>0</v>
      </c>
      <c r="AK33" s="17" t="str">
        <f t="shared" si="21"/>
        <v>0</v>
      </c>
      <c r="AL33" s="17" t="str">
        <f t="shared" si="22"/>
        <v>0</v>
      </c>
      <c r="AM33" s="17" t="str">
        <f t="shared" si="23"/>
        <v>0</v>
      </c>
      <c r="AN33" s="17" t="str">
        <f t="shared" si="24"/>
        <v>0</v>
      </c>
      <c r="AO33" s="17" t="str">
        <f t="shared" si="25"/>
        <v>0</v>
      </c>
      <c r="AP33" s="17" t="str">
        <f t="shared" si="26"/>
        <v>0</v>
      </c>
      <c r="AQ33" s="17" t="str">
        <f t="shared" si="27"/>
        <v>0</v>
      </c>
      <c r="AR33" s="17" t="str">
        <f t="shared" si="28"/>
        <v>0</v>
      </c>
      <c r="AS33" s="17" t="str">
        <f t="shared" si="29"/>
        <v>0</v>
      </c>
      <c r="AT33" s="17" t="str">
        <f t="shared" si="30"/>
        <v>0</v>
      </c>
      <c r="AU33" s="17" t="str">
        <f t="shared" si="31"/>
        <v>0</v>
      </c>
      <c r="AV33" s="17" t="str">
        <f t="shared" si="32"/>
        <v>0</v>
      </c>
      <c r="AW33" s="17" t="str">
        <f t="shared" si="33"/>
        <v>0</v>
      </c>
      <c r="AX33" s="17" t="str">
        <f t="shared" si="34"/>
        <v>0</v>
      </c>
      <c r="AY33" s="17" t="str">
        <f t="shared" si="35"/>
        <v>0</v>
      </c>
    </row>
    <row r="34" spans="1:51" x14ac:dyDescent="0.35">
      <c r="A34" s="6" t="s">
        <v>228</v>
      </c>
      <c r="B34" s="41" t="s">
        <v>239</v>
      </c>
      <c r="C34" s="41" t="s">
        <v>239</v>
      </c>
      <c r="D34" s="41" t="s">
        <v>239</v>
      </c>
      <c r="E34" s="41" t="s">
        <v>239</v>
      </c>
      <c r="F34" s="41" t="s">
        <v>239</v>
      </c>
      <c r="G34" s="41" t="s">
        <v>239</v>
      </c>
      <c r="H34" s="6">
        <v>6</v>
      </c>
      <c r="I34" s="6">
        <v>0</v>
      </c>
      <c r="J34" s="26">
        <v>0</v>
      </c>
      <c r="K34" s="6" t="s">
        <v>151</v>
      </c>
      <c r="L34" s="17" t="str">
        <f t="shared" si="0"/>
        <v>0</v>
      </c>
      <c r="M34" s="17" t="str">
        <f t="shared" si="1"/>
        <v>0</v>
      </c>
      <c r="N34" s="17" t="str">
        <f t="shared" si="2"/>
        <v>1</v>
      </c>
      <c r="O34" s="17" t="str">
        <f t="shared" si="3"/>
        <v>1</v>
      </c>
      <c r="P34" s="17" t="str">
        <f t="shared" si="4"/>
        <v>0</v>
      </c>
      <c r="Q34" s="17" t="str">
        <f t="shared" si="5"/>
        <v>1</v>
      </c>
      <c r="R34" s="17" t="str">
        <f t="shared" si="6"/>
        <v>0</v>
      </c>
      <c r="S34" s="17" t="str">
        <f t="shared" si="7"/>
        <v>0</v>
      </c>
      <c r="T34" s="17" t="str">
        <f t="shared" si="8"/>
        <v>0</v>
      </c>
      <c r="U34" s="17" t="str">
        <f t="shared" si="9"/>
        <v>0</v>
      </c>
      <c r="V34" s="17" t="str">
        <f t="shared" si="10"/>
        <v>0</v>
      </c>
      <c r="W34" s="17" t="str">
        <f t="shared" si="11"/>
        <v>0</v>
      </c>
      <c r="X34" s="17" t="str">
        <f t="shared" si="12"/>
        <v>0</v>
      </c>
      <c r="Y34" s="17" t="str">
        <f t="shared" si="13"/>
        <v>0</v>
      </c>
      <c r="Z34" s="17" t="str">
        <f t="shared" si="14"/>
        <v>0</v>
      </c>
      <c r="AA34" s="17" t="str">
        <f t="shared" si="15"/>
        <v>0</v>
      </c>
      <c r="AB34" s="17" t="str">
        <f t="shared" si="16"/>
        <v>0</v>
      </c>
      <c r="AC34" s="17" t="str">
        <f t="shared" si="17"/>
        <v>0</v>
      </c>
      <c r="AD34" s="6">
        <v>0</v>
      </c>
      <c r="AE34" s="6">
        <v>0</v>
      </c>
      <c r="AF34" s="6">
        <v>0</v>
      </c>
      <c r="AG34" s="6" t="s">
        <v>95</v>
      </c>
      <c r="AH34" s="17" t="str">
        <f t="shared" si="18"/>
        <v>1</v>
      </c>
      <c r="AI34" s="17" t="str">
        <f t="shared" si="19"/>
        <v>0</v>
      </c>
      <c r="AJ34" s="17" t="str">
        <f t="shared" si="20"/>
        <v>0</v>
      </c>
      <c r="AK34" s="17" t="str">
        <f t="shared" si="21"/>
        <v>0</v>
      </c>
      <c r="AL34" s="17" t="str">
        <f t="shared" si="22"/>
        <v>0</v>
      </c>
      <c r="AM34" s="17" t="str">
        <f t="shared" si="23"/>
        <v>0</v>
      </c>
      <c r="AN34" s="17" t="str">
        <f t="shared" si="24"/>
        <v>0</v>
      </c>
      <c r="AO34" s="17" t="str">
        <f t="shared" si="25"/>
        <v>0</v>
      </c>
      <c r="AP34" s="17" t="str">
        <f t="shared" si="26"/>
        <v>0</v>
      </c>
      <c r="AQ34" s="17" t="str">
        <f t="shared" si="27"/>
        <v>0</v>
      </c>
      <c r="AR34" s="17" t="str">
        <f t="shared" si="28"/>
        <v>0</v>
      </c>
      <c r="AS34" s="17" t="str">
        <f t="shared" si="29"/>
        <v>0</v>
      </c>
      <c r="AT34" s="17" t="str">
        <f t="shared" si="30"/>
        <v>0</v>
      </c>
      <c r="AU34" s="17" t="str">
        <f t="shared" si="31"/>
        <v>0</v>
      </c>
      <c r="AV34" s="17" t="str">
        <f t="shared" si="32"/>
        <v>0</v>
      </c>
      <c r="AW34" s="17" t="str">
        <f t="shared" si="33"/>
        <v>0</v>
      </c>
      <c r="AX34" s="17" t="str">
        <f t="shared" si="34"/>
        <v>0</v>
      </c>
      <c r="AY34" s="17" t="str">
        <f t="shared" si="35"/>
        <v>0</v>
      </c>
    </row>
    <row r="35" spans="1:51" x14ac:dyDescent="0.35">
      <c r="A35" s="6" t="s">
        <v>229</v>
      </c>
      <c r="B35" s="41" t="s">
        <v>239</v>
      </c>
      <c r="C35" s="41" t="s">
        <v>239</v>
      </c>
      <c r="D35" s="41" t="s">
        <v>239</v>
      </c>
      <c r="E35" s="41" t="s">
        <v>239</v>
      </c>
      <c r="F35" s="41" t="s">
        <v>239</v>
      </c>
      <c r="G35" s="41" t="s">
        <v>239</v>
      </c>
      <c r="H35" s="6">
        <v>7</v>
      </c>
      <c r="I35" s="6">
        <v>0</v>
      </c>
      <c r="J35" s="26">
        <v>1</v>
      </c>
      <c r="K35" s="6" t="s">
        <v>166</v>
      </c>
      <c r="L35" s="17" t="str">
        <f t="shared" si="0"/>
        <v>0</v>
      </c>
      <c r="M35" s="17" t="str">
        <f t="shared" si="1"/>
        <v>0</v>
      </c>
      <c r="N35" s="17" t="str">
        <f t="shared" si="2"/>
        <v>1</v>
      </c>
      <c r="O35" s="17" t="str">
        <f t="shared" si="3"/>
        <v>0</v>
      </c>
      <c r="P35" s="17" t="str">
        <f t="shared" si="4"/>
        <v>1</v>
      </c>
      <c r="Q35" s="17" t="str">
        <f t="shared" si="5"/>
        <v>0</v>
      </c>
      <c r="R35" s="17" t="str">
        <f t="shared" si="6"/>
        <v>0</v>
      </c>
      <c r="S35" s="17" t="str">
        <f t="shared" si="7"/>
        <v>0</v>
      </c>
      <c r="T35" s="17" t="str">
        <f t="shared" si="8"/>
        <v>0</v>
      </c>
      <c r="U35" s="17" t="str">
        <f t="shared" si="9"/>
        <v>0</v>
      </c>
      <c r="V35" s="17" t="str">
        <f t="shared" si="10"/>
        <v>0</v>
      </c>
      <c r="W35" s="17" t="str">
        <f t="shared" si="11"/>
        <v>1</v>
      </c>
      <c r="X35" s="17" t="str">
        <f t="shared" si="12"/>
        <v>0</v>
      </c>
      <c r="Y35" s="17" t="str">
        <f t="shared" si="13"/>
        <v>0</v>
      </c>
      <c r="Z35" s="17" t="str">
        <f t="shared" si="14"/>
        <v>0</v>
      </c>
      <c r="AA35" s="17" t="str">
        <f t="shared" si="15"/>
        <v>0</v>
      </c>
      <c r="AB35" s="17" t="str">
        <f t="shared" si="16"/>
        <v>0</v>
      </c>
      <c r="AC35" s="17" t="str">
        <f t="shared" si="17"/>
        <v>0</v>
      </c>
      <c r="AD35" s="6">
        <v>0</v>
      </c>
      <c r="AE35" s="6">
        <v>0</v>
      </c>
      <c r="AF35" s="6">
        <v>0</v>
      </c>
      <c r="AG35" s="6" t="s">
        <v>95</v>
      </c>
      <c r="AH35" s="17" t="str">
        <f t="shared" si="18"/>
        <v>1</v>
      </c>
      <c r="AI35" s="17" t="str">
        <f t="shared" si="19"/>
        <v>0</v>
      </c>
      <c r="AJ35" s="17" t="str">
        <f t="shared" si="20"/>
        <v>0</v>
      </c>
      <c r="AK35" s="17" t="str">
        <f t="shared" si="21"/>
        <v>0</v>
      </c>
      <c r="AL35" s="17" t="str">
        <f t="shared" si="22"/>
        <v>0</v>
      </c>
      <c r="AM35" s="17" t="str">
        <f t="shared" si="23"/>
        <v>0</v>
      </c>
      <c r="AN35" s="17" t="str">
        <f t="shared" si="24"/>
        <v>0</v>
      </c>
      <c r="AO35" s="17" t="str">
        <f t="shared" si="25"/>
        <v>0</v>
      </c>
      <c r="AP35" s="17" t="str">
        <f t="shared" si="26"/>
        <v>0</v>
      </c>
      <c r="AQ35" s="17" t="str">
        <f t="shared" si="27"/>
        <v>0</v>
      </c>
      <c r="AR35" s="17" t="str">
        <f t="shared" si="28"/>
        <v>0</v>
      </c>
      <c r="AS35" s="17" t="str">
        <f t="shared" si="29"/>
        <v>0</v>
      </c>
      <c r="AT35" s="17" t="str">
        <f t="shared" si="30"/>
        <v>0</v>
      </c>
      <c r="AU35" s="17" t="str">
        <f t="shared" si="31"/>
        <v>0</v>
      </c>
      <c r="AV35" s="17" t="str">
        <f t="shared" si="32"/>
        <v>0</v>
      </c>
      <c r="AW35" s="17" t="str">
        <f t="shared" si="33"/>
        <v>0</v>
      </c>
      <c r="AX35" s="17" t="str">
        <f t="shared" si="34"/>
        <v>0</v>
      </c>
      <c r="AY35" s="17" t="str">
        <f t="shared" si="35"/>
        <v>0</v>
      </c>
    </row>
    <row r="36" spans="1:51" x14ac:dyDescent="0.35">
      <c r="A36" s="6" t="s">
        <v>230</v>
      </c>
      <c r="B36" s="41" t="s">
        <v>239</v>
      </c>
      <c r="C36" s="41" t="s">
        <v>239</v>
      </c>
      <c r="D36" s="41" t="s">
        <v>239</v>
      </c>
      <c r="E36" s="41" t="s">
        <v>239</v>
      </c>
      <c r="F36" s="41" t="s">
        <v>239</v>
      </c>
      <c r="G36" s="41" t="s">
        <v>239</v>
      </c>
      <c r="H36" s="6">
        <v>8</v>
      </c>
      <c r="I36" s="6">
        <v>0</v>
      </c>
      <c r="J36" s="26">
        <v>0</v>
      </c>
      <c r="K36" s="6" t="s">
        <v>169</v>
      </c>
      <c r="L36" s="17" t="str">
        <f t="shared" si="0"/>
        <v>0</v>
      </c>
      <c r="M36" s="17" t="str">
        <f t="shared" si="1"/>
        <v>0</v>
      </c>
      <c r="N36" s="17" t="str">
        <f t="shared" si="2"/>
        <v>0</v>
      </c>
      <c r="O36" s="17" t="str">
        <f t="shared" si="3"/>
        <v>0</v>
      </c>
      <c r="P36" s="17" t="str">
        <f t="shared" si="4"/>
        <v>0</v>
      </c>
      <c r="Q36" s="17" t="str">
        <f t="shared" si="5"/>
        <v>0</v>
      </c>
      <c r="R36" s="17" t="str">
        <f t="shared" si="6"/>
        <v>0</v>
      </c>
      <c r="S36" s="17" t="str">
        <f t="shared" si="7"/>
        <v>0</v>
      </c>
      <c r="T36" s="17" t="str">
        <f t="shared" si="8"/>
        <v>0</v>
      </c>
      <c r="U36" s="17" t="str">
        <f t="shared" si="9"/>
        <v>0</v>
      </c>
      <c r="V36" s="17" t="str">
        <f t="shared" si="10"/>
        <v>0</v>
      </c>
      <c r="W36" s="17" t="str">
        <f t="shared" si="11"/>
        <v>0</v>
      </c>
      <c r="X36" s="17" t="str">
        <f t="shared" si="12"/>
        <v>0</v>
      </c>
      <c r="Y36" s="17" t="str">
        <f t="shared" si="13"/>
        <v>0</v>
      </c>
      <c r="Z36" s="17" t="str">
        <f t="shared" si="14"/>
        <v>0</v>
      </c>
      <c r="AA36" s="17" t="str">
        <f t="shared" si="15"/>
        <v>0</v>
      </c>
      <c r="AB36" s="17" t="str">
        <f t="shared" si="16"/>
        <v>0</v>
      </c>
      <c r="AC36" s="17" t="str">
        <f t="shared" si="17"/>
        <v>0</v>
      </c>
      <c r="AD36" s="6">
        <v>0</v>
      </c>
      <c r="AE36" s="6">
        <v>0</v>
      </c>
      <c r="AF36" s="6">
        <v>0</v>
      </c>
      <c r="AG36" s="6" t="s">
        <v>95</v>
      </c>
      <c r="AH36" s="17" t="str">
        <f t="shared" si="18"/>
        <v>1</v>
      </c>
      <c r="AI36" s="17" t="str">
        <f t="shared" si="19"/>
        <v>0</v>
      </c>
      <c r="AJ36" s="17" t="str">
        <f t="shared" si="20"/>
        <v>0</v>
      </c>
      <c r="AK36" s="17" t="str">
        <f t="shared" si="21"/>
        <v>0</v>
      </c>
      <c r="AL36" s="17" t="str">
        <f t="shared" si="22"/>
        <v>0</v>
      </c>
      <c r="AM36" s="17" t="str">
        <f t="shared" si="23"/>
        <v>0</v>
      </c>
      <c r="AN36" s="17" t="str">
        <f t="shared" si="24"/>
        <v>0</v>
      </c>
      <c r="AO36" s="17" t="str">
        <f t="shared" si="25"/>
        <v>0</v>
      </c>
      <c r="AP36" s="17" t="str">
        <f t="shared" si="26"/>
        <v>0</v>
      </c>
      <c r="AQ36" s="17" t="str">
        <f t="shared" si="27"/>
        <v>0</v>
      </c>
      <c r="AR36" s="17" t="str">
        <f t="shared" si="28"/>
        <v>0</v>
      </c>
      <c r="AS36" s="17" t="str">
        <f t="shared" si="29"/>
        <v>0</v>
      </c>
      <c r="AT36" s="17" t="str">
        <f t="shared" si="30"/>
        <v>0</v>
      </c>
      <c r="AU36" s="17" t="str">
        <f t="shared" si="31"/>
        <v>0</v>
      </c>
      <c r="AV36" s="17" t="str">
        <f t="shared" si="32"/>
        <v>0</v>
      </c>
      <c r="AW36" s="17" t="str">
        <f t="shared" si="33"/>
        <v>0</v>
      </c>
      <c r="AX36" s="17" t="str">
        <f t="shared" si="34"/>
        <v>0</v>
      </c>
      <c r="AY36" s="17" t="str">
        <f t="shared" si="35"/>
        <v>0</v>
      </c>
    </row>
    <row r="37" spans="1:51" x14ac:dyDescent="0.35">
      <c r="A37" s="6" t="s">
        <v>231</v>
      </c>
      <c r="B37" s="41" t="s">
        <v>239</v>
      </c>
      <c r="C37" s="41" t="s">
        <v>239</v>
      </c>
      <c r="D37" s="41" t="s">
        <v>239</v>
      </c>
      <c r="E37" s="41" t="s">
        <v>239</v>
      </c>
      <c r="F37" s="41" t="s">
        <v>239</v>
      </c>
      <c r="G37" s="41" t="s">
        <v>239</v>
      </c>
      <c r="H37" s="6">
        <v>8</v>
      </c>
      <c r="I37" s="6">
        <v>0</v>
      </c>
      <c r="J37" s="6">
        <v>0</v>
      </c>
      <c r="K37" s="6" t="s">
        <v>174</v>
      </c>
      <c r="L37" s="17" t="str">
        <f t="shared" si="0"/>
        <v>0</v>
      </c>
      <c r="M37" s="17" t="str">
        <f t="shared" si="1"/>
        <v>0</v>
      </c>
      <c r="N37" s="17" t="str">
        <f t="shared" si="2"/>
        <v>0</v>
      </c>
      <c r="O37" s="17" t="str">
        <f t="shared" si="3"/>
        <v>1</v>
      </c>
      <c r="P37" s="17" t="str">
        <f t="shared" si="4"/>
        <v>1</v>
      </c>
      <c r="Q37" s="17" t="str">
        <f t="shared" si="5"/>
        <v>1</v>
      </c>
      <c r="R37" s="17" t="str">
        <f t="shared" si="6"/>
        <v>1</v>
      </c>
      <c r="S37" s="17" t="str">
        <f t="shared" si="7"/>
        <v>0</v>
      </c>
      <c r="T37" s="17" t="str">
        <f t="shared" si="8"/>
        <v>0</v>
      </c>
      <c r="U37" s="17" t="str">
        <f t="shared" si="9"/>
        <v>1</v>
      </c>
      <c r="V37" s="17" t="str">
        <f t="shared" si="10"/>
        <v>1</v>
      </c>
      <c r="W37" s="17" t="str">
        <f t="shared" si="11"/>
        <v>0</v>
      </c>
      <c r="X37" s="17" t="str">
        <f t="shared" si="12"/>
        <v>0</v>
      </c>
      <c r="Y37" s="17" t="str">
        <f t="shared" si="13"/>
        <v>0</v>
      </c>
      <c r="Z37" s="17" t="str">
        <f t="shared" si="14"/>
        <v>0</v>
      </c>
      <c r="AA37" s="17" t="str">
        <f t="shared" si="15"/>
        <v>0</v>
      </c>
      <c r="AB37" s="17" t="str">
        <f t="shared" si="16"/>
        <v>0</v>
      </c>
      <c r="AC37" s="17" t="str">
        <f t="shared" si="17"/>
        <v>0</v>
      </c>
      <c r="AD37" s="6">
        <v>0</v>
      </c>
      <c r="AE37" s="6">
        <v>0</v>
      </c>
      <c r="AF37" s="6">
        <v>0</v>
      </c>
      <c r="AG37" s="6" t="s">
        <v>95</v>
      </c>
      <c r="AH37" s="17" t="str">
        <f t="shared" si="18"/>
        <v>1</v>
      </c>
      <c r="AI37" s="17" t="str">
        <f t="shared" si="19"/>
        <v>0</v>
      </c>
      <c r="AJ37" s="17" t="str">
        <f t="shared" si="20"/>
        <v>0</v>
      </c>
      <c r="AK37" s="17" t="str">
        <f t="shared" si="21"/>
        <v>0</v>
      </c>
      <c r="AL37" s="17" t="str">
        <f t="shared" si="22"/>
        <v>0</v>
      </c>
      <c r="AM37" s="17" t="str">
        <f t="shared" si="23"/>
        <v>0</v>
      </c>
      <c r="AN37" s="17" t="str">
        <f t="shared" si="24"/>
        <v>0</v>
      </c>
      <c r="AO37" s="17" t="str">
        <f t="shared" si="25"/>
        <v>0</v>
      </c>
      <c r="AP37" s="17" t="str">
        <f t="shared" si="26"/>
        <v>0</v>
      </c>
      <c r="AQ37" s="17" t="str">
        <f t="shared" si="27"/>
        <v>0</v>
      </c>
      <c r="AR37" s="17" t="str">
        <f t="shared" si="28"/>
        <v>0</v>
      </c>
      <c r="AS37" s="17" t="str">
        <f t="shared" si="29"/>
        <v>0</v>
      </c>
      <c r="AT37" s="17" t="str">
        <f t="shared" si="30"/>
        <v>0</v>
      </c>
      <c r="AU37" s="17" t="str">
        <f t="shared" si="31"/>
        <v>0</v>
      </c>
      <c r="AV37" s="17" t="str">
        <f t="shared" si="32"/>
        <v>0</v>
      </c>
      <c r="AW37" s="17" t="str">
        <f t="shared" si="33"/>
        <v>0</v>
      </c>
      <c r="AX37" s="17" t="str">
        <f t="shared" si="34"/>
        <v>0</v>
      </c>
      <c r="AY37" s="17" t="str">
        <f t="shared" si="35"/>
        <v>0</v>
      </c>
    </row>
    <row r="38" spans="1:51" s="7" customFormat="1" x14ac:dyDescent="0.35">
      <c r="A38" s="6" t="s">
        <v>232</v>
      </c>
      <c r="B38" s="41" t="s">
        <v>239</v>
      </c>
      <c r="C38" s="41" t="s">
        <v>239</v>
      </c>
      <c r="D38" s="41" t="s">
        <v>239</v>
      </c>
      <c r="E38" s="41" t="s">
        <v>239</v>
      </c>
      <c r="F38" s="41" t="s">
        <v>239</v>
      </c>
      <c r="G38" s="41" t="s">
        <v>239</v>
      </c>
      <c r="H38" s="6">
        <v>9</v>
      </c>
      <c r="I38" s="6">
        <v>0</v>
      </c>
      <c r="J38" s="26">
        <v>0</v>
      </c>
      <c r="K38" s="6" t="s">
        <v>134</v>
      </c>
      <c r="L38" s="17" t="str">
        <f t="shared" si="0"/>
        <v>0</v>
      </c>
      <c r="M38" s="17" t="str">
        <f t="shared" si="1"/>
        <v>0</v>
      </c>
      <c r="N38" s="17" t="str">
        <f t="shared" si="2"/>
        <v>1</v>
      </c>
      <c r="O38" s="17" t="str">
        <f t="shared" si="3"/>
        <v>0</v>
      </c>
      <c r="P38" s="17" t="str">
        <f t="shared" si="4"/>
        <v>0</v>
      </c>
      <c r="Q38" s="17" t="str">
        <f t="shared" si="5"/>
        <v>0</v>
      </c>
      <c r="R38" s="17" t="str">
        <f t="shared" si="6"/>
        <v>0</v>
      </c>
      <c r="S38" s="17" t="str">
        <f t="shared" si="7"/>
        <v>0</v>
      </c>
      <c r="T38" s="17" t="str">
        <f t="shared" si="8"/>
        <v>0</v>
      </c>
      <c r="U38" s="17" t="str">
        <f t="shared" si="9"/>
        <v>1</v>
      </c>
      <c r="V38" s="17" t="str">
        <f t="shared" si="10"/>
        <v>0</v>
      </c>
      <c r="W38" s="17" t="str">
        <f t="shared" si="11"/>
        <v>0</v>
      </c>
      <c r="X38" s="17" t="str">
        <f t="shared" si="12"/>
        <v>0</v>
      </c>
      <c r="Y38" s="17" t="str">
        <f t="shared" si="13"/>
        <v>1</v>
      </c>
      <c r="Z38" s="17" t="str">
        <f t="shared" si="14"/>
        <v>1</v>
      </c>
      <c r="AA38" s="17" t="str">
        <f t="shared" si="15"/>
        <v>1</v>
      </c>
      <c r="AB38" s="17" t="str">
        <f t="shared" si="16"/>
        <v>0</v>
      </c>
      <c r="AC38" s="17" t="str">
        <f t="shared" si="17"/>
        <v>0</v>
      </c>
      <c r="AD38" s="6">
        <v>0</v>
      </c>
      <c r="AE38" s="6">
        <v>0</v>
      </c>
      <c r="AF38" s="6">
        <v>0</v>
      </c>
      <c r="AG38" s="6" t="s">
        <v>95</v>
      </c>
      <c r="AH38" s="17" t="str">
        <f t="shared" si="18"/>
        <v>1</v>
      </c>
      <c r="AI38" s="17" t="str">
        <f t="shared" si="19"/>
        <v>0</v>
      </c>
      <c r="AJ38" s="17" t="str">
        <f t="shared" si="20"/>
        <v>0</v>
      </c>
      <c r="AK38" s="17" t="str">
        <f t="shared" si="21"/>
        <v>0</v>
      </c>
      <c r="AL38" s="17" t="str">
        <f t="shared" si="22"/>
        <v>0</v>
      </c>
      <c r="AM38" s="17" t="str">
        <f t="shared" si="23"/>
        <v>0</v>
      </c>
      <c r="AN38" s="17" t="str">
        <f t="shared" si="24"/>
        <v>0</v>
      </c>
      <c r="AO38" s="17" t="str">
        <f t="shared" si="25"/>
        <v>0</v>
      </c>
      <c r="AP38" s="17" t="str">
        <f t="shared" si="26"/>
        <v>0</v>
      </c>
      <c r="AQ38" s="17" t="str">
        <f t="shared" si="27"/>
        <v>0</v>
      </c>
      <c r="AR38" s="17" t="str">
        <f t="shared" si="28"/>
        <v>0</v>
      </c>
      <c r="AS38" s="17" t="str">
        <f t="shared" si="29"/>
        <v>0</v>
      </c>
      <c r="AT38" s="17" t="str">
        <f t="shared" si="30"/>
        <v>0</v>
      </c>
      <c r="AU38" s="17" t="str">
        <f t="shared" si="31"/>
        <v>0</v>
      </c>
      <c r="AV38" s="17" t="str">
        <f t="shared" si="32"/>
        <v>0</v>
      </c>
      <c r="AW38" s="17" t="str">
        <f t="shared" si="33"/>
        <v>0</v>
      </c>
      <c r="AX38" s="17" t="str">
        <f t="shared" si="34"/>
        <v>0</v>
      </c>
      <c r="AY38" s="17" t="str">
        <f t="shared" si="35"/>
        <v>0</v>
      </c>
    </row>
    <row r="39" spans="1:51" s="7" customFormat="1" x14ac:dyDescent="0.35">
      <c r="A39" s="6" t="s">
        <v>233</v>
      </c>
      <c r="B39" s="41" t="s">
        <v>239</v>
      </c>
      <c r="C39" s="41" t="s">
        <v>239</v>
      </c>
      <c r="D39" s="41" t="s">
        <v>239</v>
      </c>
      <c r="E39" s="41" t="s">
        <v>239</v>
      </c>
      <c r="F39" s="41" t="s">
        <v>239</v>
      </c>
      <c r="G39" s="41" t="s">
        <v>239</v>
      </c>
      <c r="H39" s="6">
        <v>10</v>
      </c>
      <c r="I39" s="6">
        <v>0</v>
      </c>
      <c r="J39" s="26">
        <v>0</v>
      </c>
      <c r="K39" s="6" t="s">
        <v>161</v>
      </c>
      <c r="L39" s="17" t="str">
        <f t="shared" si="0"/>
        <v>0</v>
      </c>
      <c r="M39" s="17" t="str">
        <f t="shared" si="1"/>
        <v>0</v>
      </c>
      <c r="N39" s="17" t="str">
        <f t="shared" si="2"/>
        <v>0</v>
      </c>
      <c r="O39" s="17" t="str">
        <f t="shared" si="3"/>
        <v>0</v>
      </c>
      <c r="P39" s="17" t="str">
        <f t="shared" si="4"/>
        <v>1</v>
      </c>
      <c r="Q39" s="17" t="str">
        <f t="shared" si="5"/>
        <v>0</v>
      </c>
      <c r="R39" s="17" t="str">
        <f t="shared" si="6"/>
        <v>0</v>
      </c>
      <c r="S39" s="17" t="str">
        <f t="shared" si="7"/>
        <v>0</v>
      </c>
      <c r="T39" s="17" t="str">
        <f t="shared" si="8"/>
        <v>0</v>
      </c>
      <c r="U39" s="17" t="str">
        <f t="shared" si="9"/>
        <v>0</v>
      </c>
      <c r="V39" s="17" t="str">
        <f t="shared" si="10"/>
        <v>1</v>
      </c>
      <c r="W39" s="17" t="str">
        <f t="shared" si="11"/>
        <v>0</v>
      </c>
      <c r="X39" s="17" t="str">
        <f t="shared" si="12"/>
        <v>0</v>
      </c>
      <c r="Y39" s="17" t="str">
        <f t="shared" si="13"/>
        <v>0</v>
      </c>
      <c r="Z39" s="17" t="str">
        <f t="shared" si="14"/>
        <v>0</v>
      </c>
      <c r="AA39" s="17" t="str">
        <f t="shared" si="15"/>
        <v>0</v>
      </c>
      <c r="AB39" s="17" t="str">
        <f t="shared" si="16"/>
        <v>1</v>
      </c>
      <c r="AC39" s="17" t="str">
        <f t="shared" si="17"/>
        <v>0</v>
      </c>
      <c r="AD39" s="6">
        <v>0</v>
      </c>
      <c r="AE39" s="6">
        <v>0</v>
      </c>
      <c r="AF39" s="6">
        <v>0</v>
      </c>
      <c r="AG39" s="6" t="s">
        <v>95</v>
      </c>
      <c r="AH39" s="17" t="str">
        <f t="shared" si="18"/>
        <v>1</v>
      </c>
      <c r="AI39" s="17" t="str">
        <f t="shared" si="19"/>
        <v>0</v>
      </c>
      <c r="AJ39" s="17" t="str">
        <f t="shared" si="20"/>
        <v>0</v>
      </c>
      <c r="AK39" s="17" t="str">
        <f t="shared" si="21"/>
        <v>0</v>
      </c>
      <c r="AL39" s="17" t="str">
        <f t="shared" si="22"/>
        <v>0</v>
      </c>
      <c r="AM39" s="17" t="str">
        <f t="shared" si="23"/>
        <v>0</v>
      </c>
      <c r="AN39" s="17" t="str">
        <f t="shared" si="24"/>
        <v>0</v>
      </c>
      <c r="AO39" s="17" t="str">
        <f t="shared" si="25"/>
        <v>0</v>
      </c>
      <c r="AP39" s="17" t="str">
        <f t="shared" si="26"/>
        <v>0</v>
      </c>
      <c r="AQ39" s="17" t="str">
        <f t="shared" si="27"/>
        <v>0</v>
      </c>
      <c r="AR39" s="17" t="str">
        <f t="shared" si="28"/>
        <v>0</v>
      </c>
      <c r="AS39" s="17" t="str">
        <f t="shared" si="29"/>
        <v>0</v>
      </c>
      <c r="AT39" s="17" t="str">
        <f t="shared" si="30"/>
        <v>0</v>
      </c>
      <c r="AU39" s="17" t="str">
        <f t="shared" si="31"/>
        <v>0</v>
      </c>
      <c r="AV39" s="17" t="str">
        <f t="shared" si="32"/>
        <v>0</v>
      </c>
      <c r="AW39" s="17" t="str">
        <f t="shared" si="33"/>
        <v>0</v>
      </c>
      <c r="AX39" s="17" t="str">
        <f t="shared" si="34"/>
        <v>0</v>
      </c>
      <c r="AY39" s="17" t="str">
        <f t="shared" si="35"/>
        <v>0</v>
      </c>
    </row>
    <row r="40" spans="1:51" x14ac:dyDescent="0.35">
      <c r="A40" s="6" t="s">
        <v>234</v>
      </c>
      <c r="B40" s="41" t="s">
        <v>239</v>
      </c>
      <c r="C40" s="41" t="s">
        <v>239</v>
      </c>
      <c r="D40" s="41" t="s">
        <v>239</v>
      </c>
      <c r="E40" s="41" t="s">
        <v>239</v>
      </c>
      <c r="F40" s="41" t="s">
        <v>239</v>
      </c>
      <c r="G40" s="41" t="s">
        <v>239</v>
      </c>
      <c r="H40" s="6">
        <v>12</v>
      </c>
      <c r="I40" s="6">
        <v>0</v>
      </c>
      <c r="J40" s="26">
        <v>0</v>
      </c>
      <c r="K40" s="6" t="s">
        <v>162</v>
      </c>
      <c r="L40" s="17" t="str">
        <f t="shared" si="0"/>
        <v>0</v>
      </c>
      <c r="M40" s="17" t="str">
        <f t="shared" si="1"/>
        <v>0</v>
      </c>
      <c r="N40" s="17" t="str">
        <f t="shared" si="2"/>
        <v>1</v>
      </c>
      <c r="O40" s="17" t="str">
        <f t="shared" si="3"/>
        <v>1</v>
      </c>
      <c r="P40" s="17" t="str">
        <f t="shared" si="4"/>
        <v>1</v>
      </c>
      <c r="Q40" s="17" t="str">
        <f t="shared" si="5"/>
        <v>1</v>
      </c>
      <c r="R40" s="17" t="str">
        <f t="shared" si="6"/>
        <v>0</v>
      </c>
      <c r="S40" s="17" t="str">
        <f t="shared" si="7"/>
        <v>0</v>
      </c>
      <c r="T40" s="17" t="str">
        <f t="shared" si="8"/>
        <v>0</v>
      </c>
      <c r="U40" s="17" t="str">
        <f t="shared" si="9"/>
        <v>0</v>
      </c>
      <c r="V40" s="17" t="str">
        <f t="shared" si="10"/>
        <v>0</v>
      </c>
      <c r="W40" s="17" t="str">
        <f t="shared" si="11"/>
        <v>0</v>
      </c>
      <c r="X40" s="17" t="str">
        <f t="shared" si="12"/>
        <v>0</v>
      </c>
      <c r="Y40" s="17" t="str">
        <f t="shared" si="13"/>
        <v>0</v>
      </c>
      <c r="Z40" s="17" t="str">
        <f t="shared" si="14"/>
        <v>0</v>
      </c>
      <c r="AA40" s="17" t="str">
        <f t="shared" si="15"/>
        <v>0</v>
      </c>
      <c r="AB40" s="17" t="str">
        <f t="shared" si="16"/>
        <v>0</v>
      </c>
      <c r="AC40" s="17" t="str">
        <f t="shared" si="17"/>
        <v>0</v>
      </c>
      <c r="AD40" s="6">
        <v>0</v>
      </c>
      <c r="AE40" s="6">
        <v>0</v>
      </c>
      <c r="AF40" s="6">
        <v>0</v>
      </c>
      <c r="AG40" s="6" t="s">
        <v>95</v>
      </c>
      <c r="AH40" s="17" t="str">
        <f t="shared" si="18"/>
        <v>1</v>
      </c>
      <c r="AI40" s="17" t="str">
        <f t="shared" si="19"/>
        <v>0</v>
      </c>
      <c r="AJ40" s="17" t="str">
        <f t="shared" si="20"/>
        <v>0</v>
      </c>
      <c r="AK40" s="17" t="str">
        <f t="shared" si="21"/>
        <v>0</v>
      </c>
      <c r="AL40" s="17" t="str">
        <f t="shared" si="22"/>
        <v>0</v>
      </c>
      <c r="AM40" s="17" t="str">
        <f t="shared" si="23"/>
        <v>0</v>
      </c>
      <c r="AN40" s="17" t="str">
        <f t="shared" si="24"/>
        <v>0</v>
      </c>
      <c r="AO40" s="17" t="str">
        <f t="shared" si="25"/>
        <v>0</v>
      </c>
      <c r="AP40" s="17" t="str">
        <f t="shared" si="26"/>
        <v>0</v>
      </c>
      <c r="AQ40" s="17" t="str">
        <f t="shared" si="27"/>
        <v>0</v>
      </c>
      <c r="AR40" s="17" t="str">
        <f t="shared" si="28"/>
        <v>0</v>
      </c>
      <c r="AS40" s="17" t="str">
        <f t="shared" si="29"/>
        <v>0</v>
      </c>
      <c r="AT40" s="17" t="str">
        <f t="shared" si="30"/>
        <v>0</v>
      </c>
      <c r="AU40" s="17" t="str">
        <f t="shared" si="31"/>
        <v>0</v>
      </c>
      <c r="AV40" s="17" t="str">
        <f t="shared" si="32"/>
        <v>0</v>
      </c>
      <c r="AW40" s="17" t="str">
        <f t="shared" si="33"/>
        <v>0</v>
      </c>
      <c r="AX40" s="17" t="str">
        <f t="shared" si="34"/>
        <v>0</v>
      </c>
      <c r="AY40" s="17" t="str">
        <f t="shared" si="35"/>
        <v>0</v>
      </c>
    </row>
    <row r="41" spans="1:51" x14ac:dyDescent="0.35">
      <c r="A41" s="6" t="s">
        <v>235</v>
      </c>
      <c r="B41" s="41" t="s">
        <v>239</v>
      </c>
      <c r="C41" s="41" t="s">
        <v>239</v>
      </c>
      <c r="D41" s="41" t="s">
        <v>239</v>
      </c>
      <c r="E41" s="41" t="s">
        <v>239</v>
      </c>
      <c r="F41" s="41" t="s">
        <v>239</v>
      </c>
      <c r="G41" s="41" t="s">
        <v>239</v>
      </c>
      <c r="H41" s="6">
        <v>20</v>
      </c>
      <c r="I41" s="6">
        <v>0</v>
      </c>
      <c r="J41" s="26">
        <v>0</v>
      </c>
      <c r="K41" s="6" t="s">
        <v>167</v>
      </c>
      <c r="L41" s="17" t="str">
        <f t="shared" si="0"/>
        <v>0</v>
      </c>
      <c r="M41" s="17" t="str">
        <f t="shared" si="1"/>
        <v>0</v>
      </c>
      <c r="N41" s="17" t="str">
        <f t="shared" si="2"/>
        <v>1</v>
      </c>
      <c r="O41" s="17" t="str">
        <f t="shared" si="3"/>
        <v>0</v>
      </c>
      <c r="P41" s="17" t="str">
        <f t="shared" si="4"/>
        <v>1</v>
      </c>
      <c r="Q41" s="17" t="str">
        <f t="shared" si="5"/>
        <v>0</v>
      </c>
      <c r="R41" s="17" t="str">
        <f t="shared" si="6"/>
        <v>0</v>
      </c>
      <c r="S41" s="17" t="str">
        <f t="shared" si="7"/>
        <v>0</v>
      </c>
      <c r="T41" s="17" t="str">
        <f t="shared" si="8"/>
        <v>1</v>
      </c>
      <c r="U41" s="17" t="str">
        <f t="shared" si="9"/>
        <v>0</v>
      </c>
      <c r="V41" s="17" t="str">
        <f t="shared" si="10"/>
        <v>0</v>
      </c>
      <c r="W41" s="17" t="str">
        <f t="shared" si="11"/>
        <v>0</v>
      </c>
      <c r="X41" s="17" t="str">
        <f t="shared" si="12"/>
        <v>0</v>
      </c>
      <c r="Y41" s="17" t="str">
        <f t="shared" si="13"/>
        <v>0</v>
      </c>
      <c r="Z41" s="17" t="str">
        <f t="shared" si="14"/>
        <v>0</v>
      </c>
      <c r="AA41" s="17" t="str">
        <f t="shared" si="15"/>
        <v>0</v>
      </c>
      <c r="AB41" s="17" t="str">
        <f t="shared" si="16"/>
        <v>0</v>
      </c>
      <c r="AC41" s="17" t="str">
        <f t="shared" si="17"/>
        <v>0</v>
      </c>
      <c r="AD41" s="6">
        <v>0</v>
      </c>
      <c r="AE41" s="6">
        <v>0</v>
      </c>
      <c r="AF41" s="6">
        <v>0</v>
      </c>
      <c r="AG41" s="6" t="s">
        <v>95</v>
      </c>
      <c r="AH41" s="17" t="str">
        <f t="shared" si="18"/>
        <v>1</v>
      </c>
      <c r="AI41" s="17" t="str">
        <f t="shared" si="19"/>
        <v>0</v>
      </c>
      <c r="AJ41" s="17" t="str">
        <f t="shared" si="20"/>
        <v>0</v>
      </c>
      <c r="AK41" s="17" t="str">
        <f t="shared" si="21"/>
        <v>0</v>
      </c>
      <c r="AL41" s="17" t="str">
        <f t="shared" si="22"/>
        <v>0</v>
      </c>
      <c r="AM41" s="17" t="str">
        <f t="shared" si="23"/>
        <v>0</v>
      </c>
      <c r="AN41" s="17" t="str">
        <f t="shared" si="24"/>
        <v>0</v>
      </c>
      <c r="AO41" s="17" t="str">
        <f t="shared" si="25"/>
        <v>0</v>
      </c>
      <c r="AP41" s="17" t="str">
        <f t="shared" si="26"/>
        <v>0</v>
      </c>
      <c r="AQ41" s="17" t="str">
        <f t="shared" si="27"/>
        <v>0</v>
      </c>
      <c r="AR41" s="17" t="str">
        <f t="shared" si="28"/>
        <v>0</v>
      </c>
      <c r="AS41" s="17" t="str">
        <f t="shared" si="29"/>
        <v>0</v>
      </c>
      <c r="AT41" s="17" t="str">
        <f t="shared" si="30"/>
        <v>0</v>
      </c>
      <c r="AU41" s="17" t="str">
        <f t="shared" si="31"/>
        <v>0</v>
      </c>
      <c r="AV41" s="17" t="str">
        <f t="shared" si="32"/>
        <v>0</v>
      </c>
      <c r="AW41" s="17" t="str">
        <f t="shared" si="33"/>
        <v>0</v>
      </c>
      <c r="AX41" s="17" t="str">
        <f t="shared" si="34"/>
        <v>0</v>
      </c>
      <c r="AY41" s="17" t="str">
        <f t="shared" si="35"/>
        <v>0</v>
      </c>
    </row>
    <row r="42" spans="1:51" s="7" customFormat="1" x14ac:dyDescent="0.35">
      <c r="A42" s="6" t="s">
        <v>236</v>
      </c>
      <c r="B42" s="41" t="s">
        <v>239</v>
      </c>
      <c r="C42" s="41" t="s">
        <v>239</v>
      </c>
      <c r="D42" s="41" t="s">
        <v>239</v>
      </c>
      <c r="E42" s="41" t="s">
        <v>239</v>
      </c>
      <c r="F42" s="41" t="s">
        <v>239</v>
      </c>
      <c r="G42" s="41" t="s">
        <v>239</v>
      </c>
      <c r="H42" s="6">
        <v>21</v>
      </c>
      <c r="I42" s="6">
        <v>0</v>
      </c>
      <c r="J42" s="26">
        <v>0</v>
      </c>
      <c r="K42" s="6" t="s">
        <v>163</v>
      </c>
      <c r="L42" s="17" t="str">
        <f t="shared" si="0"/>
        <v>0</v>
      </c>
      <c r="M42" s="17" t="str">
        <f t="shared" si="1"/>
        <v>0</v>
      </c>
      <c r="N42" s="17" t="str">
        <f t="shared" si="2"/>
        <v>1</v>
      </c>
      <c r="O42" s="17" t="str">
        <f t="shared" si="3"/>
        <v>1</v>
      </c>
      <c r="P42" s="17" t="str">
        <f t="shared" si="4"/>
        <v>1</v>
      </c>
      <c r="Q42" s="17" t="str">
        <f t="shared" si="5"/>
        <v>1</v>
      </c>
      <c r="R42" s="17" t="str">
        <f t="shared" si="6"/>
        <v>1</v>
      </c>
      <c r="S42" s="17" t="str">
        <f t="shared" si="7"/>
        <v>0</v>
      </c>
      <c r="T42" s="17" t="str">
        <f t="shared" si="8"/>
        <v>0</v>
      </c>
      <c r="U42" s="17" t="str">
        <f t="shared" si="9"/>
        <v>0</v>
      </c>
      <c r="V42" s="17" t="str">
        <f t="shared" si="10"/>
        <v>1</v>
      </c>
      <c r="W42" s="17" t="str">
        <f t="shared" si="11"/>
        <v>1</v>
      </c>
      <c r="X42" s="17" t="str">
        <f t="shared" si="12"/>
        <v>0</v>
      </c>
      <c r="Y42" s="17" t="str">
        <f t="shared" si="13"/>
        <v>0</v>
      </c>
      <c r="Z42" s="17" t="str">
        <f t="shared" si="14"/>
        <v>0</v>
      </c>
      <c r="AA42" s="17" t="str">
        <f t="shared" si="15"/>
        <v>1</v>
      </c>
      <c r="AB42" s="17" t="str">
        <f t="shared" si="16"/>
        <v>0</v>
      </c>
      <c r="AC42" s="17" t="str">
        <f t="shared" si="17"/>
        <v>0</v>
      </c>
      <c r="AD42" s="6">
        <v>0</v>
      </c>
      <c r="AE42" s="6">
        <v>0</v>
      </c>
      <c r="AF42" s="6">
        <v>0</v>
      </c>
      <c r="AG42" s="6" t="s">
        <v>95</v>
      </c>
      <c r="AH42" s="17" t="str">
        <f t="shared" si="18"/>
        <v>1</v>
      </c>
      <c r="AI42" s="17" t="str">
        <f t="shared" si="19"/>
        <v>0</v>
      </c>
      <c r="AJ42" s="17" t="str">
        <f t="shared" si="20"/>
        <v>0</v>
      </c>
      <c r="AK42" s="17" t="str">
        <f t="shared" si="21"/>
        <v>0</v>
      </c>
      <c r="AL42" s="17" t="str">
        <f t="shared" si="22"/>
        <v>0</v>
      </c>
      <c r="AM42" s="17" t="str">
        <f t="shared" si="23"/>
        <v>0</v>
      </c>
      <c r="AN42" s="17" t="str">
        <f t="shared" si="24"/>
        <v>0</v>
      </c>
      <c r="AO42" s="17" t="str">
        <f t="shared" si="25"/>
        <v>0</v>
      </c>
      <c r="AP42" s="17" t="str">
        <f t="shared" si="26"/>
        <v>0</v>
      </c>
      <c r="AQ42" s="17" t="str">
        <f t="shared" si="27"/>
        <v>0</v>
      </c>
      <c r="AR42" s="17" t="str">
        <f t="shared" si="28"/>
        <v>0</v>
      </c>
      <c r="AS42" s="17" t="str">
        <f t="shared" si="29"/>
        <v>0</v>
      </c>
      <c r="AT42" s="17" t="str">
        <f t="shared" si="30"/>
        <v>0</v>
      </c>
      <c r="AU42" s="17" t="str">
        <f t="shared" si="31"/>
        <v>0</v>
      </c>
      <c r="AV42" s="17" t="str">
        <f t="shared" si="32"/>
        <v>0</v>
      </c>
      <c r="AW42" s="17" t="str">
        <f t="shared" si="33"/>
        <v>0</v>
      </c>
      <c r="AX42" s="17" t="str">
        <f t="shared" si="34"/>
        <v>0</v>
      </c>
      <c r="AY42" s="17" t="str">
        <f t="shared" si="35"/>
        <v>0</v>
      </c>
    </row>
    <row r="43" spans="1:51" x14ac:dyDescent="0.35">
      <c r="A43" s="6" t="s">
        <v>237</v>
      </c>
      <c r="B43" s="41" t="s">
        <v>239</v>
      </c>
      <c r="C43" s="41" t="s">
        <v>239</v>
      </c>
      <c r="D43" s="41" t="s">
        <v>239</v>
      </c>
      <c r="E43" s="41" t="s">
        <v>239</v>
      </c>
      <c r="F43" s="41" t="s">
        <v>239</v>
      </c>
      <c r="G43" s="41" t="s">
        <v>239</v>
      </c>
      <c r="H43" s="6">
        <v>23</v>
      </c>
      <c r="I43" s="6">
        <v>0</v>
      </c>
      <c r="J43" s="6">
        <v>0</v>
      </c>
      <c r="K43" s="6" t="s">
        <v>129</v>
      </c>
      <c r="L43" s="17" t="str">
        <f t="shared" si="0"/>
        <v>0</v>
      </c>
      <c r="M43" s="17" t="str">
        <f t="shared" si="1"/>
        <v>0</v>
      </c>
      <c r="N43" s="17" t="str">
        <f t="shared" si="2"/>
        <v>0</v>
      </c>
      <c r="O43" s="17" t="str">
        <f t="shared" si="3"/>
        <v>0</v>
      </c>
      <c r="P43" s="17" t="str">
        <f t="shared" si="4"/>
        <v>0</v>
      </c>
      <c r="Q43" s="17" t="str">
        <f t="shared" si="5"/>
        <v>0</v>
      </c>
      <c r="R43" s="17" t="str">
        <f t="shared" si="6"/>
        <v>0</v>
      </c>
      <c r="S43" s="17" t="str">
        <f t="shared" si="7"/>
        <v>0</v>
      </c>
      <c r="T43" s="17" t="str">
        <f t="shared" si="8"/>
        <v>0</v>
      </c>
      <c r="U43" s="17" t="str">
        <f t="shared" si="9"/>
        <v>1</v>
      </c>
      <c r="V43" s="17" t="str">
        <f t="shared" si="10"/>
        <v>0</v>
      </c>
      <c r="W43" s="17" t="str">
        <f t="shared" si="11"/>
        <v>0</v>
      </c>
      <c r="X43" s="17" t="str">
        <f t="shared" si="12"/>
        <v>0</v>
      </c>
      <c r="Y43" s="17" t="str">
        <f t="shared" si="13"/>
        <v>0</v>
      </c>
      <c r="Z43" s="17" t="str">
        <f t="shared" si="14"/>
        <v>1</v>
      </c>
      <c r="AA43" s="17" t="str">
        <f t="shared" si="15"/>
        <v>0</v>
      </c>
      <c r="AB43" s="17" t="str">
        <f t="shared" si="16"/>
        <v>0</v>
      </c>
      <c r="AC43" s="17" t="str">
        <f t="shared" si="17"/>
        <v>0</v>
      </c>
      <c r="AD43" s="6">
        <v>0</v>
      </c>
      <c r="AE43" s="6">
        <v>0</v>
      </c>
      <c r="AF43" s="6">
        <v>0</v>
      </c>
      <c r="AG43" s="6" t="s">
        <v>95</v>
      </c>
      <c r="AH43" s="17" t="str">
        <f t="shared" si="18"/>
        <v>1</v>
      </c>
      <c r="AI43" s="17" t="str">
        <f t="shared" si="19"/>
        <v>0</v>
      </c>
      <c r="AJ43" s="17" t="str">
        <f t="shared" si="20"/>
        <v>0</v>
      </c>
      <c r="AK43" s="17" t="str">
        <f t="shared" si="21"/>
        <v>0</v>
      </c>
      <c r="AL43" s="17" t="str">
        <f t="shared" si="22"/>
        <v>0</v>
      </c>
      <c r="AM43" s="17" t="str">
        <f t="shared" si="23"/>
        <v>0</v>
      </c>
      <c r="AN43" s="17" t="str">
        <f t="shared" si="24"/>
        <v>0</v>
      </c>
      <c r="AO43" s="17" t="str">
        <f t="shared" si="25"/>
        <v>0</v>
      </c>
      <c r="AP43" s="17" t="str">
        <f t="shared" si="26"/>
        <v>0</v>
      </c>
      <c r="AQ43" s="17" t="str">
        <f t="shared" si="27"/>
        <v>0</v>
      </c>
      <c r="AR43" s="17" t="str">
        <f t="shared" si="28"/>
        <v>0</v>
      </c>
      <c r="AS43" s="17" t="str">
        <f t="shared" si="29"/>
        <v>0</v>
      </c>
      <c r="AT43" s="17" t="str">
        <f t="shared" si="30"/>
        <v>0</v>
      </c>
      <c r="AU43" s="17" t="str">
        <f t="shared" si="31"/>
        <v>0</v>
      </c>
      <c r="AV43" s="17" t="str">
        <f t="shared" si="32"/>
        <v>0</v>
      </c>
      <c r="AW43" s="17" t="str">
        <f t="shared" si="33"/>
        <v>0</v>
      </c>
      <c r="AX43" s="17" t="str">
        <f t="shared" si="34"/>
        <v>0</v>
      </c>
      <c r="AY43" s="17" t="str">
        <f t="shared" si="35"/>
        <v>0</v>
      </c>
    </row>
    <row r="44" spans="1:51" x14ac:dyDescent="0.35">
      <c r="A44" s="6" t="s">
        <v>238</v>
      </c>
      <c r="B44" s="41" t="s">
        <v>239</v>
      </c>
      <c r="C44" s="41" t="s">
        <v>239</v>
      </c>
      <c r="D44" s="41" t="s">
        <v>239</v>
      </c>
      <c r="E44" s="41" t="s">
        <v>239</v>
      </c>
      <c r="F44" s="41" t="s">
        <v>239</v>
      </c>
      <c r="G44" s="41" t="s">
        <v>239</v>
      </c>
      <c r="H44" s="6">
        <v>23</v>
      </c>
      <c r="I44" s="6">
        <v>0</v>
      </c>
      <c r="J44" s="26">
        <v>0</v>
      </c>
      <c r="K44" s="6" t="s">
        <v>164</v>
      </c>
      <c r="L44" s="17" t="str">
        <f t="shared" si="0"/>
        <v>0</v>
      </c>
      <c r="M44" s="17" t="str">
        <f t="shared" si="1"/>
        <v>0</v>
      </c>
      <c r="N44" s="17" t="str">
        <f t="shared" si="2"/>
        <v>1</v>
      </c>
      <c r="O44" s="17" t="str">
        <f t="shared" si="3"/>
        <v>0</v>
      </c>
      <c r="P44" s="17" t="str">
        <f t="shared" si="4"/>
        <v>1</v>
      </c>
      <c r="Q44" s="17" t="str">
        <f t="shared" si="5"/>
        <v>0</v>
      </c>
      <c r="R44" s="17" t="str">
        <f t="shared" si="6"/>
        <v>0</v>
      </c>
      <c r="S44" s="17" t="str">
        <f t="shared" si="7"/>
        <v>0</v>
      </c>
      <c r="T44" s="17" t="str">
        <f t="shared" si="8"/>
        <v>1</v>
      </c>
      <c r="U44" s="17" t="str">
        <f t="shared" si="9"/>
        <v>0</v>
      </c>
      <c r="V44" s="17" t="str">
        <f t="shared" si="10"/>
        <v>0</v>
      </c>
      <c r="W44" s="17" t="str">
        <f t="shared" si="11"/>
        <v>1</v>
      </c>
      <c r="X44" s="17" t="str">
        <f t="shared" si="12"/>
        <v>0</v>
      </c>
      <c r="Y44" s="17" t="str">
        <f t="shared" si="13"/>
        <v>1</v>
      </c>
      <c r="Z44" s="17" t="str">
        <f t="shared" si="14"/>
        <v>0</v>
      </c>
      <c r="AA44" s="17" t="str">
        <f t="shared" si="15"/>
        <v>1</v>
      </c>
      <c r="AB44" s="17" t="str">
        <f t="shared" si="16"/>
        <v>0</v>
      </c>
      <c r="AC44" s="17" t="str">
        <f t="shared" si="17"/>
        <v>0</v>
      </c>
      <c r="AD44" s="6">
        <v>0</v>
      </c>
      <c r="AE44" s="6">
        <v>0</v>
      </c>
      <c r="AF44" s="6">
        <v>0</v>
      </c>
      <c r="AG44" s="6" t="s">
        <v>95</v>
      </c>
      <c r="AH44" s="17" t="str">
        <f t="shared" si="18"/>
        <v>1</v>
      </c>
      <c r="AI44" s="17" t="str">
        <f t="shared" si="19"/>
        <v>0</v>
      </c>
      <c r="AJ44" s="17" t="str">
        <f t="shared" si="20"/>
        <v>0</v>
      </c>
      <c r="AK44" s="17" t="str">
        <f t="shared" si="21"/>
        <v>0</v>
      </c>
      <c r="AL44" s="17" t="str">
        <f t="shared" si="22"/>
        <v>0</v>
      </c>
      <c r="AM44" s="17" t="str">
        <f t="shared" si="23"/>
        <v>0</v>
      </c>
      <c r="AN44" s="17" t="str">
        <f t="shared" si="24"/>
        <v>0</v>
      </c>
      <c r="AO44" s="17" t="str">
        <f t="shared" si="25"/>
        <v>0</v>
      </c>
      <c r="AP44" s="17" t="str">
        <f t="shared" si="26"/>
        <v>0</v>
      </c>
      <c r="AQ44" s="17" t="str">
        <f t="shared" si="27"/>
        <v>0</v>
      </c>
      <c r="AR44" s="17" t="str">
        <f t="shared" si="28"/>
        <v>0</v>
      </c>
      <c r="AS44" s="17" t="str">
        <f t="shared" si="29"/>
        <v>0</v>
      </c>
      <c r="AT44" s="17" t="str">
        <f t="shared" si="30"/>
        <v>0</v>
      </c>
      <c r="AU44" s="17" t="str">
        <f t="shared" si="31"/>
        <v>0</v>
      </c>
      <c r="AV44" s="17" t="str">
        <f t="shared" si="32"/>
        <v>0</v>
      </c>
      <c r="AW44" s="17" t="str">
        <f t="shared" si="33"/>
        <v>0</v>
      </c>
      <c r="AX44" s="17" t="str">
        <f t="shared" si="34"/>
        <v>0</v>
      </c>
      <c r="AY44" s="17" t="str">
        <f t="shared" si="35"/>
        <v>0</v>
      </c>
    </row>
    <row r="45" spans="1:51" x14ac:dyDescent="0.35">
      <c r="A45" s="6" t="s">
        <v>241</v>
      </c>
      <c r="B45" s="41" t="s">
        <v>239</v>
      </c>
      <c r="C45" s="41" t="s">
        <v>239</v>
      </c>
      <c r="D45" s="41" t="s">
        <v>239</v>
      </c>
      <c r="E45" s="41" t="s">
        <v>239</v>
      </c>
      <c r="F45" s="41" t="s">
        <v>239</v>
      </c>
      <c r="G45" s="41" t="s">
        <v>239</v>
      </c>
      <c r="H45" s="6">
        <v>58</v>
      </c>
      <c r="I45" s="6">
        <v>0</v>
      </c>
      <c r="J45" s="26">
        <v>3</v>
      </c>
      <c r="K45" s="6" t="s">
        <v>160</v>
      </c>
      <c r="L45" s="17" t="str">
        <f t="shared" si="0"/>
        <v>0</v>
      </c>
      <c r="M45" s="17" t="str">
        <f t="shared" si="1"/>
        <v>0</v>
      </c>
      <c r="N45" s="17" t="str">
        <f t="shared" si="2"/>
        <v>1</v>
      </c>
      <c r="O45" s="17" t="str">
        <f t="shared" si="3"/>
        <v>1</v>
      </c>
      <c r="P45" s="17" t="str">
        <f t="shared" si="4"/>
        <v>1</v>
      </c>
      <c r="Q45" s="17" t="str">
        <f t="shared" si="5"/>
        <v>1</v>
      </c>
      <c r="R45" s="17" t="str">
        <f t="shared" si="6"/>
        <v>1</v>
      </c>
      <c r="S45" s="17" t="str">
        <f t="shared" si="7"/>
        <v>0</v>
      </c>
      <c r="T45" s="17" t="str">
        <f t="shared" si="8"/>
        <v>1</v>
      </c>
      <c r="U45" s="17" t="str">
        <f t="shared" si="9"/>
        <v>0</v>
      </c>
      <c r="V45" s="17" t="str">
        <f t="shared" si="10"/>
        <v>1</v>
      </c>
      <c r="W45" s="17" t="str">
        <f t="shared" si="11"/>
        <v>1</v>
      </c>
      <c r="X45" s="17" t="str">
        <f t="shared" si="12"/>
        <v>1</v>
      </c>
      <c r="Y45" s="17" t="str">
        <f t="shared" si="13"/>
        <v>1</v>
      </c>
      <c r="Z45" s="17" t="str">
        <f t="shared" si="14"/>
        <v>0</v>
      </c>
      <c r="AA45" s="17" t="str">
        <f t="shared" si="15"/>
        <v>1</v>
      </c>
      <c r="AB45" s="17" t="str">
        <f t="shared" si="16"/>
        <v>0</v>
      </c>
      <c r="AC45" s="17" t="str">
        <f t="shared" si="17"/>
        <v>0</v>
      </c>
      <c r="AD45" s="6">
        <v>0</v>
      </c>
      <c r="AE45" s="6">
        <v>0</v>
      </c>
      <c r="AF45" s="6">
        <v>0</v>
      </c>
      <c r="AG45" s="6" t="s">
        <v>95</v>
      </c>
      <c r="AH45" s="17" t="str">
        <f t="shared" si="18"/>
        <v>1</v>
      </c>
      <c r="AI45" s="17" t="str">
        <f t="shared" si="19"/>
        <v>0</v>
      </c>
      <c r="AJ45" s="17" t="str">
        <f t="shared" si="20"/>
        <v>0</v>
      </c>
      <c r="AK45" s="17" t="str">
        <f t="shared" si="21"/>
        <v>0</v>
      </c>
      <c r="AL45" s="17" t="str">
        <f t="shared" si="22"/>
        <v>0</v>
      </c>
      <c r="AM45" s="17" t="str">
        <f t="shared" si="23"/>
        <v>0</v>
      </c>
      <c r="AN45" s="17" t="str">
        <f t="shared" si="24"/>
        <v>0</v>
      </c>
      <c r="AO45" s="17" t="str">
        <f t="shared" si="25"/>
        <v>0</v>
      </c>
      <c r="AP45" s="17" t="str">
        <f t="shared" si="26"/>
        <v>0</v>
      </c>
      <c r="AQ45" s="17" t="str">
        <f t="shared" si="27"/>
        <v>0</v>
      </c>
      <c r="AR45" s="17" t="str">
        <f t="shared" si="28"/>
        <v>0</v>
      </c>
      <c r="AS45" s="17" t="str">
        <f t="shared" si="29"/>
        <v>0</v>
      </c>
      <c r="AT45" s="17" t="str">
        <f t="shared" si="30"/>
        <v>0</v>
      </c>
      <c r="AU45" s="17" t="str">
        <f t="shared" si="31"/>
        <v>0</v>
      </c>
      <c r="AV45" s="17" t="str">
        <f t="shared" si="32"/>
        <v>0</v>
      </c>
      <c r="AW45" s="17" t="str">
        <f t="shared" si="33"/>
        <v>0</v>
      </c>
      <c r="AX45" s="17" t="str">
        <f t="shared" si="34"/>
        <v>0</v>
      </c>
      <c r="AY45" s="17" t="str">
        <f t="shared" si="35"/>
        <v>0</v>
      </c>
    </row>
    <row r="47" spans="1:51" x14ac:dyDescent="0.35">
      <c r="I47" s="7"/>
      <c r="J47" s="7"/>
    </row>
  </sheetData>
  <sheetProtection algorithmName="SHA-512" hashValue="R2Dzpqwu268CiqpU6QkT97kNaPXTfetcGcB1Fzd/s5CUmEXbLfT6bSBbz+nYwxIVm6a4wuyf6F30EEt4FxbtFw==" saltValue="TJsmV1ChTNKodApqT8y4gA==" spinCount="100000" sheet="1" objects="1" scenarios="1"/>
  <sortState xmlns:xlrd2="http://schemas.microsoft.com/office/spreadsheetml/2017/richdata2" ref="A2:AV116">
    <sortCondition ref="E1:E116"/>
  </sortState>
  <phoneticPr fontId="5" type="noConversion"/>
  <dataValidations count="7">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7:J42 J2:J8 J15:J25" xr:uid="{EF34FAEB-6F77-4B6C-9308-149373433A3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6 I2:I8 I15:I42" xr:uid="{1580F374-9CBF-4D98-9904-480BD92C46EA}">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2:H3 H5:H7 H27:H28 I44:J44 I47:J47 H43:H100" xr:uid="{EF9F318E-F05B-40DE-9B5A-3F7BD22DD117}">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8 H29:H42 H4 H15:H26" xr:uid="{A9CD579E-7334-4758-A110-10D49AA4BD8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F2:AF45" xr:uid="{2913A827-4E32-49C4-9ABD-456F291CD8D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E2:AE45" xr:uid="{C750BB53-8D91-48B3-BADF-665552D03B8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D2:AD45" xr:uid="{48E886CD-24D2-438D-9FBD-7DCF488F67BB}">
      <formula1>0</formula1>
      <formula2>3000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c0d2321-de3f-4dc0-9ad4-33613475ab6c">
      <Value>Quarterly Reports</Value>
    </Category>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698145-F0F8-4228-BBB7-D5ABE91428E6}"/>
</file>

<file path=customXml/itemProps2.xml><?xml version="1.0" encoding="utf-8"?>
<ds:datastoreItem xmlns:ds="http://schemas.openxmlformats.org/officeDocument/2006/customXml" ds:itemID="{BE9D552B-B877-47A9-AE16-039D07DD5524}"/>
</file>

<file path=customXml/itemProps3.xml><?xml version="1.0" encoding="utf-8"?>
<ds:datastoreItem xmlns:ds="http://schemas.openxmlformats.org/officeDocument/2006/customXml" ds:itemID="{1FAEE92E-FC33-4AF2-9477-1E54740E6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ODDS Programs - Totals</vt:lpstr>
      <vt:lpstr>Agape</vt:lpstr>
      <vt:lpstr>AHOPE</vt:lpstr>
      <vt:lpstr>ALSO</vt:lpstr>
      <vt:lpstr>ASI</vt:lpstr>
      <vt:lpstr>Bright Star</vt:lpstr>
      <vt:lpstr>CCI</vt:lpstr>
      <vt:lpstr>CVI</vt:lpstr>
      <vt:lpstr>Family Love</vt:lpstr>
      <vt:lpstr>Infinite Care</vt:lpstr>
      <vt:lpstr>IS Living</vt:lpstr>
      <vt:lpstr>Kerr</vt:lpstr>
      <vt:lpstr>KDH</vt:lpstr>
      <vt:lpstr>Lensa</vt:lpstr>
      <vt:lpstr>PCL</vt:lpstr>
      <vt:lpstr>PCSI</vt:lpstr>
      <vt:lpstr>PTCN</vt:lpstr>
      <vt:lpstr>Renew</vt:lpstr>
      <vt:lpstr>RISE</vt:lpstr>
      <vt:lpstr>RHome</vt:lpstr>
      <vt:lpstr>SACU 1</vt:lpstr>
      <vt:lpstr>SACU 2</vt:lpstr>
      <vt:lpstr>SACU 3</vt:lpstr>
      <vt:lpstr>Star of Hope</vt:lpstr>
      <vt:lpstr>Tavros</vt:lpstr>
      <vt:lpstr>WECG</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710 - 2023 Q2 Report - English</dc:title>
  <dc:creator>Hart Jill</dc:creator>
  <cp:lastModifiedBy>HARTMAN Christina</cp:lastModifiedBy>
  <dcterms:created xsi:type="dcterms:W3CDTF">2022-04-04T16:12:44Z</dcterms:created>
  <dcterms:modified xsi:type="dcterms:W3CDTF">2023-04-21T23:45:01Z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ies>
</file>