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HSD-BUDGET\2% Test Master File\SFY 2020\"/>
    </mc:Choice>
  </mc:AlternateContent>
  <xr:revisionPtr revIDLastSave="0" documentId="13_ncr:1_{FD1793A9-4D20-408B-8207-8A0CF1AFE288}" xr6:coauthVersionLast="45" xr6:coauthVersionMax="45" xr10:uidLastSave="{00000000-0000-0000-0000-000000000000}"/>
  <bookViews>
    <workbookView xWindow="-120" yWindow="-120" windowWidth="20730" windowHeight="11160" firstSheet="3" activeTab="7" xr2:uid="{39182E8B-375A-4478-AA4C-F133D3DC4338}"/>
  </bookViews>
  <sheets>
    <sheet name="1. PMPM Targets" sheetId="10" r:id="rId1"/>
    <sheet name="2. Expenditure Targets" sheetId="24" r:id="rId2"/>
    <sheet name="3. PMPM Actuals" sheetId="25" r:id="rId3"/>
    <sheet name="4. Expenditure Actuals" sheetId="26" r:id="rId4"/>
    <sheet name="5. Caseload" sheetId="6" r:id="rId5"/>
    <sheet name="6. SFY 2018" sheetId="14" r:id="rId6"/>
    <sheet name="7. SFY 2019" sheetId="39" r:id="rId7"/>
    <sheet name="8. SFY 2020" sheetId="40" r:id="rId8"/>
    <sheet name="SFY 2012" sheetId="18" state="hidden" r:id="rId9"/>
    <sheet name="Caseload (2)" sheetId="12" state="hidden" r:id="rId10"/>
  </sheets>
  <definedNames>
    <definedName name="_xlnm.Print_Area" localSheetId="0">'1. PMPM Targets'!$A$1:$G$47</definedName>
    <definedName name="_xlnm.Print_Area" localSheetId="1">'2. Expenditure Targets'!$A$1:$E$44</definedName>
    <definedName name="_xlnm.Print_Area" localSheetId="2">'3. PMPM Actuals'!$A$1:$G$45</definedName>
    <definedName name="_xlnm.Print_Area" localSheetId="3">'4. Expenditure Actuals'!$A$1:$G$44</definedName>
    <definedName name="_xlnm.Print_Area" localSheetId="4">'5. Caseload'!$A$1:$G$60</definedName>
    <definedName name="_xlnm.Print_Area" localSheetId="5">'6. SFY 2018'!$A$1:$J$44</definedName>
    <definedName name="_xlnm.Print_Area" localSheetId="6">'7. SFY 2019'!$A$1:$J$45</definedName>
    <definedName name="_xlnm.Print_Area" localSheetId="7">'8. SFY 2020'!$A$1:$I$44</definedName>
    <definedName name="_xlnm.Print_Area" localSheetId="8">'SFY 2012'!$A$1:$I$55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40" l="1"/>
  <c r="E27" i="10" l="1"/>
  <c r="E6" i="10"/>
  <c r="E23" i="26" l="1"/>
  <c r="E22" i="26"/>
  <c r="E21" i="26"/>
  <c r="E20" i="26"/>
  <c r="E49" i="6" l="1"/>
  <c r="I33" i="40"/>
  <c r="E32" i="26" s="1"/>
  <c r="I34" i="40"/>
  <c r="E33" i="26" s="1"/>
  <c r="I28" i="40"/>
  <c r="E27" i="26" s="1"/>
  <c r="I16" i="40"/>
  <c r="E18" i="26" s="1"/>
  <c r="I10" i="40"/>
  <c r="E12" i="26" s="1"/>
  <c r="D53" i="6" l="1"/>
  <c r="I5" i="39" l="1"/>
  <c r="I4" i="39"/>
  <c r="D23" i="26"/>
  <c r="D22" i="26"/>
  <c r="D21" i="26"/>
  <c r="D20" i="26"/>
  <c r="I35" i="39"/>
  <c r="I34" i="39"/>
  <c r="I33" i="39"/>
  <c r="I28" i="39"/>
  <c r="I10" i="39"/>
  <c r="D27" i="26" l="1"/>
  <c r="D12" i="26"/>
  <c r="D34" i="26"/>
  <c r="D32" i="26"/>
  <c r="D33" i="26"/>
  <c r="F42" i="6" l="1"/>
  <c r="G42" i="6"/>
  <c r="C27" i="10" l="1"/>
  <c r="C6" i="10" l="1"/>
  <c r="D27" i="10" s="1"/>
  <c r="D6" i="10" l="1"/>
  <c r="D49" i="6"/>
  <c r="F49" i="6"/>
  <c r="F55" i="6" s="1"/>
  <c r="G49" i="6"/>
  <c r="G55" i="6" s="1"/>
  <c r="F27" i="10" l="1"/>
  <c r="F6" i="10" l="1"/>
  <c r="G27" i="10" s="1"/>
  <c r="G6" i="10" l="1"/>
  <c r="B4" i="12"/>
  <c r="E4" i="12" l="1"/>
  <c r="F4" i="12" s="1"/>
  <c r="G4" i="12" s="1"/>
  <c r="E5" i="12"/>
  <c r="F5" i="12" s="1"/>
  <c r="G5" i="12" s="1"/>
  <c r="E6" i="12"/>
  <c r="E7" i="12"/>
  <c r="F7" i="12" s="1"/>
  <c r="G7" i="12" s="1"/>
  <c r="E8" i="12"/>
  <c r="F8" i="12" s="1"/>
  <c r="G8" i="12" s="1"/>
  <c r="E9" i="12"/>
  <c r="F9" i="12" s="1"/>
  <c r="G9" i="12" s="1"/>
  <c r="E10" i="12"/>
  <c r="F10" i="12" s="1"/>
  <c r="G10" i="12" s="1"/>
  <c r="E11" i="12"/>
  <c r="F11" i="12" s="1"/>
  <c r="G11" i="12" s="1"/>
  <c r="E12" i="12"/>
  <c r="F12" i="12" s="1"/>
  <c r="G12" i="12" s="1"/>
  <c r="E13" i="12"/>
  <c r="F13" i="12" s="1"/>
  <c r="G13" i="12" s="1"/>
  <c r="E17" i="12"/>
  <c r="E18" i="12"/>
  <c r="F18" i="12" s="1"/>
  <c r="G18" i="12" s="1"/>
  <c r="E22" i="12"/>
  <c r="F22" i="12" s="1"/>
  <c r="G22" i="12" s="1"/>
  <c r="E23" i="12"/>
  <c r="E27" i="12"/>
  <c r="E28" i="12"/>
  <c r="F28" i="12" s="1"/>
  <c r="G28" i="12" s="1"/>
  <c r="E29" i="12"/>
  <c r="F29" i="12" s="1"/>
  <c r="G29" i="12" s="1"/>
  <c r="E32" i="12"/>
  <c r="F32" i="12" s="1"/>
  <c r="G32" i="12" s="1"/>
  <c r="I51" i="18"/>
  <c r="C24" i="12" l="1"/>
  <c r="D33" i="12"/>
  <c r="B19" i="12"/>
  <c r="D14" i="12"/>
  <c r="C33" i="12"/>
  <c r="C14" i="12"/>
  <c r="B33" i="12"/>
  <c r="E19" i="12"/>
  <c r="F17" i="12"/>
  <c r="D24" i="12"/>
  <c r="B24" i="12"/>
  <c r="C19" i="12"/>
  <c r="D19" i="12"/>
  <c r="B14" i="12"/>
  <c r="F27" i="12"/>
  <c r="E33" i="12"/>
  <c r="E14" i="12"/>
  <c r="F6" i="12"/>
  <c r="E24" i="12"/>
  <c r="F23" i="12"/>
  <c r="F19" i="12" l="1"/>
  <c r="G17" i="12"/>
  <c r="G19" i="12" s="1"/>
  <c r="G6" i="12"/>
  <c r="G14" i="12" s="1"/>
  <c r="F14" i="12"/>
  <c r="G23" i="12"/>
  <c r="G24" i="12" s="1"/>
  <c r="F24" i="12"/>
  <c r="F33" i="12"/>
  <c r="G27" i="12"/>
  <c r="G33" i="12" s="1"/>
  <c r="I27" i="14" l="1"/>
  <c r="C27" i="26" l="1"/>
  <c r="I34" i="14" l="1"/>
  <c r="C34" i="26" l="1"/>
  <c r="I31" i="14" l="1"/>
  <c r="C31" i="26" l="1"/>
  <c r="C49" i="6" l="1"/>
  <c r="I32" i="14" l="1"/>
  <c r="C32" i="26" l="1"/>
  <c r="I10" i="14"/>
  <c r="C12" i="26" l="1"/>
  <c r="I33" i="14" l="1"/>
  <c r="C33" i="26" l="1"/>
  <c r="I16" i="14" l="1"/>
  <c r="C18" i="26" l="1"/>
  <c r="I29" i="14" l="1"/>
  <c r="C29" i="26" l="1"/>
  <c r="I14" i="14" l="1"/>
  <c r="C16" i="26" l="1"/>
  <c r="I28" i="14" l="1"/>
  <c r="C28" i="26" l="1"/>
  <c r="I6" i="14" l="1"/>
  <c r="H8" i="14"/>
  <c r="C8" i="26" l="1"/>
  <c r="I15" i="14" l="1"/>
  <c r="C17" i="26" l="1"/>
  <c r="I30" i="14" l="1"/>
  <c r="C30" i="26" l="1"/>
  <c r="I13" i="14"/>
  <c r="C15" i="26" l="1"/>
  <c r="I11" i="14" l="1"/>
  <c r="I12" i="14"/>
  <c r="C14" i="26" l="1"/>
  <c r="C13" i="26"/>
  <c r="I26" i="14"/>
  <c r="C26" i="26" l="1"/>
  <c r="I39" i="14"/>
  <c r="C39" i="26" l="1"/>
  <c r="C53" i="6" l="1"/>
  <c r="C42" i="6"/>
  <c r="C55" i="6" s="1"/>
  <c r="C24" i="24" l="1"/>
  <c r="C39" i="25"/>
  <c r="I5" i="14" l="1"/>
  <c r="F8" i="14"/>
  <c r="E8" i="14"/>
  <c r="D8" i="14"/>
  <c r="G8" i="14"/>
  <c r="C8" i="14" l="1"/>
  <c r="I4" i="14"/>
  <c r="C7" i="26"/>
  <c r="A1" i="14" l="1"/>
  <c r="I8" i="14"/>
  <c r="C6" i="26"/>
  <c r="I22" i="14" l="1"/>
  <c r="C10" i="26"/>
  <c r="C10" i="25" s="1"/>
  <c r="C24" i="26" l="1"/>
  <c r="I24" i="14"/>
  <c r="C40" i="25" l="1"/>
  <c r="C24" i="25"/>
  <c r="I32" i="39" l="1"/>
  <c r="D31" i="26" l="1"/>
  <c r="I16" i="39" l="1"/>
  <c r="D18" i="26" l="1"/>
  <c r="I30" i="39" l="1"/>
  <c r="D29" i="26" l="1"/>
  <c r="I14" i="39" l="1"/>
  <c r="D16" i="26" l="1"/>
  <c r="I29" i="39" l="1"/>
  <c r="H40" i="39"/>
  <c r="D28" i="26" l="1"/>
  <c r="H8" i="39" l="1"/>
  <c r="I6" i="39"/>
  <c r="D8" i="26" l="1"/>
  <c r="I15" i="39" l="1"/>
  <c r="D17" i="26" l="1"/>
  <c r="I13" i="39" l="1"/>
  <c r="I31" i="39"/>
  <c r="D15" i="26" l="1"/>
  <c r="D30" i="26"/>
  <c r="C40" i="39"/>
  <c r="E40" i="39"/>
  <c r="G40" i="39"/>
  <c r="F40" i="39"/>
  <c r="D40" i="39" l="1"/>
  <c r="I27" i="39"/>
  <c r="I11" i="39"/>
  <c r="I12" i="39"/>
  <c r="H22" i="39" l="1"/>
  <c r="D13" i="26"/>
  <c r="D14" i="26"/>
  <c r="D26" i="26"/>
  <c r="I40" i="39"/>
  <c r="D39" i="26" l="1"/>
  <c r="D42" i="6" l="1"/>
  <c r="D55" i="6" s="1"/>
  <c r="I23" i="39" l="1"/>
  <c r="D24" i="24"/>
  <c r="D39" i="25"/>
  <c r="D7" i="26" l="1"/>
  <c r="D8" i="39"/>
  <c r="E8" i="39"/>
  <c r="G8" i="39"/>
  <c r="F8" i="39"/>
  <c r="C8" i="39" l="1"/>
  <c r="D6" i="26" l="1"/>
  <c r="I8" i="39"/>
  <c r="I22" i="39" s="1"/>
  <c r="D10" i="26" l="1"/>
  <c r="D10" i="25" s="1"/>
  <c r="D24" i="26"/>
  <c r="I24" i="39" l="1"/>
  <c r="D40" i="25"/>
  <c r="D24" i="25"/>
  <c r="I32" i="40" l="1"/>
  <c r="E31" i="26" l="1"/>
  <c r="I35" i="40" l="1"/>
  <c r="E34" i="26" l="1"/>
  <c r="E42" i="6" l="1"/>
  <c r="E55" i="6" s="1"/>
  <c r="E53" i="6"/>
  <c r="E24" i="24" l="1"/>
  <c r="I23" i="40"/>
  <c r="I6" i="40" l="1"/>
  <c r="H8" i="40"/>
  <c r="E8" i="26" l="1"/>
  <c r="I30" i="40" l="1"/>
  <c r="E29" i="26" l="1"/>
  <c r="I14" i="40" l="1"/>
  <c r="E16" i="26" l="1"/>
  <c r="I29" i="40" l="1"/>
  <c r="H40" i="40"/>
  <c r="E28" i="26" l="1"/>
  <c r="I15" i="40" l="1"/>
  <c r="E17" i="26" l="1"/>
  <c r="C40" i="40" l="1"/>
  <c r="I13" i="40"/>
  <c r="E15" i="26" l="1"/>
  <c r="I12" i="40"/>
  <c r="E14" i="26" l="1"/>
  <c r="D40" i="40"/>
  <c r="I27" i="40"/>
  <c r="E26" i="26" l="1"/>
  <c r="I11" i="40" l="1"/>
  <c r="H22" i="40"/>
  <c r="E13" i="26" l="1"/>
  <c r="E40" i="40" l="1"/>
  <c r="G40" i="40"/>
  <c r="F40" i="40" l="1"/>
  <c r="I31" i="40"/>
  <c r="I40" i="40" l="1"/>
  <c r="E30" i="26"/>
  <c r="E39" i="26" l="1"/>
  <c r="E39" i="25" s="1"/>
  <c r="F8" i="40" l="1"/>
  <c r="G8" i="40" l="1"/>
  <c r="I4" i="40"/>
  <c r="E8" i="40"/>
  <c r="D8" i="40"/>
  <c r="I5" i="40" l="1"/>
  <c r="I8" i="40"/>
  <c r="E7" i="26"/>
  <c r="C8" i="40"/>
  <c r="E6" i="26"/>
  <c r="I22" i="40" l="1"/>
  <c r="E10" i="26"/>
  <c r="E10" i="25" s="1"/>
  <c r="I24" i="40" l="1"/>
  <c r="E24" i="26"/>
  <c r="E40" i="25" l="1"/>
  <c r="E2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Heagy Wendee L</author>
  </authors>
  <commentList>
    <comment ref="H7" authorId="0" shapeId="0" xr:uid="{902C4B23-316C-40F2-956B-1AFBB3226E94}">
      <text>
        <r>
          <rPr>
            <b/>
            <sz val="9"/>
            <color indexed="81"/>
            <rFont val="Tahoma"/>
            <family val="2"/>
          </rPr>
          <t>Heagy Wendee L:</t>
        </r>
        <r>
          <rPr>
            <sz val="9"/>
            <color indexed="81"/>
            <rFont val="Tahoma"/>
            <family val="2"/>
          </rPr>
          <t xml:space="preserve">
Quality Pool Withhold</t>
        </r>
      </text>
    </comment>
  </commentList>
</comments>
</file>

<file path=xl/sharedStrings.xml><?xml version="1.0" encoding="utf-8"?>
<sst xmlns="http://schemas.openxmlformats.org/spreadsheetml/2006/main" count="475" uniqueCount="189">
  <si>
    <t>CHIP</t>
  </si>
  <si>
    <t>TANF-Children</t>
  </si>
  <si>
    <t>PLMA&gt;FPL</t>
  </si>
  <si>
    <t>PLMA&lt;FPL</t>
  </si>
  <si>
    <t>PLMC&gt;FPL, &lt;1</t>
  </si>
  <si>
    <t>PLMC&gt;FPL, 1-5</t>
  </si>
  <si>
    <t>PLMC&lt;FPL, &lt;1</t>
  </si>
  <si>
    <t>PLMC&lt;FPL, 6-12</t>
  </si>
  <si>
    <t>PLMC&lt;FPL, 13-18</t>
  </si>
  <si>
    <t>AB/AD w/Medicare</t>
  </si>
  <si>
    <t>OAA w/o Medicare</t>
  </si>
  <si>
    <t>OAA w/Medicare</t>
  </si>
  <si>
    <t>FC</t>
  </si>
  <si>
    <t>SAC</t>
  </si>
  <si>
    <t>Families</t>
  </si>
  <si>
    <t>Adults/Couples</t>
  </si>
  <si>
    <t>CHIP 0-1</t>
  </si>
  <si>
    <t>CHIP 1-5</t>
  </si>
  <si>
    <t>TOTAL</t>
  </si>
  <si>
    <t>PLMC&lt;FPL, 1-5</t>
  </si>
  <si>
    <t>AB/AD w/o Medicare</t>
  </si>
  <si>
    <t>Substance Abusing Pregnant Women and Substance Abusing Parents with Children under Age 18 (Targeted Case Management)</t>
  </si>
  <si>
    <t xml:space="preserve">Youth residential alcohol and drug treatment (OHP carve out) 
</t>
  </si>
  <si>
    <t>Adult residential alcohol and drug treatment (OHP carve out)</t>
  </si>
  <si>
    <t>Nurse Home Visiting program: Babies First! And CaCoon</t>
  </si>
  <si>
    <t>Non-Emergent Medical Transportation</t>
  </si>
  <si>
    <t xml:space="preserve">Adult Residential Mental Health Services
</t>
  </si>
  <si>
    <t xml:space="preserve">Cost-sharing for Medicare skilled nursing facility care (day 21-100)
</t>
  </si>
  <si>
    <t xml:space="preserve">Young Adults in Transition Mental Health Residential 
</t>
  </si>
  <si>
    <t>Personal Care 20 Client Employed Provider</t>
  </si>
  <si>
    <t>ADDITIONAL SERVICES:</t>
  </si>
  <si>
    <t>Services Outside of Capitation + Subject to Evaluation</t>
  </si>
  <si>
    <t>Capitation:</t>
  </si>
  <si>
    <t>Administrative Expenses</t>
  </si>
  <si>
    <t>Long Term Care</t>
  </si>
  <si>
    <t>Caseload and Projected Caseload</t>
  </si>
  <si>
    <t>KIDS:</t>
  </si>
  <si>
    <t>TOTAL KIDS</t>
  </si>
  <si>
    <t>SFY 2013</t>
  </si>
  <si>
    <t>SFY 2014</t>
  </si>
  <si>
    <t>SFY 2015</t>
  </si>
  <si>
    <t>SFY 2016</t>
  </si>
  <si>
    <t>SFY 2017</t>
  </si>
  <si>
    <t>SFY 2018</t>
  </si>
  <si>
    <t>DUALS:</t>
  </si>
  <si>
    <t>Total DUALS</t>
  </si>
  <si>
    <t>NON-DUALS:</t>
  </si>
  <si>
    <t>Total NON-DUALS</t>
  </si>
  <si>
    <t>OTHER ADULTS:</t>
  </si>
  <si>
    <t>TANF Adults</t>
  </si>
  <si>
    <t>ACA Expansion</t>
  </si>
  <si>
    <t>Total OTHER ADULTS</t>
  </si>
  <si>
    <t>Total Managed Care</t>
  </si>
  <si>
    <t>Fee For Service - TPL</t>
  </si>
  <si>
    <t>Primary Care Case Management</t>
  </si>
  <si>
    <t>Federally Qualified Health Center Wrap</t>
  </si>
  <si>
    <t>Behavioral Rehabilitative Services (BRS)</t>
  </si>
  <si>
    <t>Services Outside of Capitation + NOT Subject to Evaluation PMPM</t>
  </si>
  <si>
    <t>Medicare Modernization Act - Part D Clawback</t>
  </si>
  <si>
    <t xml:space="preserve">Disproportionate Share Hospital </t>
  </si>
  <si>
    <t>Health Insurance Premium (HIP)</t>
  </si>
  <si>
    <t>Voluntary (Dual eligibles) population not enrolled in CCOs</t>
  </si>
  <si>
    <t xml:space="preserve">Mental health remaining in fee-for-service </t>
  </si>
  <si>
    <t>School Based Health Services</t>
  </si>
  <si>
    <t xml:space="preserve">OHSU GME/University Medical Group/ProShare/CDRC </t>
  </si>
  <si>
    <t>Non-disabled adult</t>
  </si>
  <si>
    <t>Disabled/elderly</t>
  </si>
  <si>
    <t>Non-disabled adults</t>
  </si>
  <si>
    <t>Children</t>
  </si>
  <si>
    <t>Dual eligibles</t>
  </si>
  <si>
    <t>Global Budget</t>
  </si>
  <si>
    <t>Global Budget PMPM</t>
  </si>
  <si>
    <t>HIT/Interoperability costs</t>
  </si>
  <si>
    <t>Internal IT system changes</t>
  </si>
  <si>
    <t>Footnote:</t>
  </si>
  <si>
    <t>New staff (Transformation Ctr., Innovator Agents, Quality Oversight, Analytics)</t>
  </si>
  <si>
    <r>
      <t>Services Outside of Capitation</t>
    </r>
    <r>
      <rPr>
        <b/>
        <vertAlign val="superscript"/>
        <sz val="10"/>
        <rFont val="Arial"/>
        <family val="2"/>
      </rPr>
      <t xml:space="preserve">1 </t>
    </r>
    <r>
      <rPr>
        <b/>
        <sz val="10"/>
        <rFont val="Arial"/>
        <family val="2"/>
      </rPr>
      <t>+ NOT Subject to Evaluation</t>
    </r>
  </si>
  <si>
    <t>QMB and CAWEM expenditures are excluded.</t>
  </si>
  <si>
    <t>ACA/OHP Standard</t>
  </si>
  <si>
    <t>Services Not Identified by Population</t>
  </si>
  <si>
    <t>Incentive Payment Pool</t>
  </si>
  <si>
    <t>Total Fee For Service (for equivalent CCO services)</t>
  </si>
  <si>
    <t>Total Fee For Service (for CCO equivalent services)</t>
  </si>
  <si>
    <t>Total</t>
  </si>
  <si>
    <t>SFY 2012 DETAIL</t>
  </si>
  <si>
    <t xml:space="preserve">Total Capitation </t>
  </si>
  <si>
    <t>Total Global Expenditures</t>
  </si>
  <si>
    <t>Total Administrative Expenses</t>
  </si>
  <si>
    <t>Total Capitation</t>
  </si>
  <si>
    <t>Total Global Budget</t>
  </si>
  <si>
    <t xml:space="preserve">Total Services Outside of Capitation + NOT Subject to Evaluation </t>
  </si>
  <si>
    <t>Total Capitation PMPM</t>
  </si>
  <si>
    <t>Cawem Prenatal</t>
  </si>
  <si>
    <t>Total Caseload</t>
  </si>
  <si>
    <t>PMPM</t>
  </si>
  <si>
    <t>Taregeted Case Management</t>
  </si>
  <si>
    <t>Targeted Case Management</t>
  </si>
  <si>
    <t xml:space="preserve">FQHC Wrap for new centers and change of scope after 7/01/2011 </t>
  </si>
  <si>
    <t xml:space="preserve">Without HST Baseline Growth (Per ST&amp;Cs) </t>
  </si>
  <si>
    <t>With HST Spending Reduction Growth Target</t>
  </si>
  <si>
    <t>Level 1: Global Budget</t>
  </si>
  <si>
    <t>Without HST Baseline Growth PMPM</t>
  </si>
  <si>
    <t>PMPM WITHOUT HEALTH SYSTEM TRANSFORMATION AND ANNUAL HST TARGET</t>
  </si>
  <si>
    <t>TOTAL EXPENDITURES WITHOUT HEALTH SYSTEM TRANSFORMATION AND ANNUAL HST TARGETS</t>
  </si>
  <si>
    <t>PMPM ACTUALS UNDER HEALTH SYSTEM TRANSFORMATION</t>
  </si>
  <si>
    <t>TOTAL ACTUAL EXPENDITURES UNDER HEALTH SYSTEM TRANSFORMATION</t>
  </si>
  <si>
    <r>
      <t>Services for CCO clients Outside of Capitation</t>
    </r>
    <r>
      <rPr>
        <b/>
        <vertAlign val="superscript"/>
        <sz val="10"/>
        <rFont val="Arial"/>
        <family val="2"/>
      </rPr>
      <t xml:space="preserve">1 </t>
    </r>
    <r>
      <rPr>
        <b/>
        <sz val="10"/>
        <rFont val="Arial"/>
        <family val="2"/>
      </rPr>
      <t>+ NOT Subject to Evaluation</t>
    </r>
  </si>
  <si>
    <t xml:space="preserve">FQHC/RHC Wrap for new centers and change of scope after 7/01/2011 </t>
  </si>
  <si>
    <t>Federally Qualified Health Center and Rural Health Center Wrap</t>
  </si>
  <si>
    <t>CHIP 6-18</t>
  </si>
  <si>
    <t>FC/SAC</t>
  </si>
  <si>
    <t>Hospital Presumptive Eligibilty</t>
  </si>
  <si>
    <t>ACA</t>
  </si>
  <si>
    <t>Hospital Transformation Performance Program</t>
  </si>
  <si>
    <t>Health Insurer Fee (HIF)</t>
  </si>
  <si>
    <t xml:space="preserve">Cost-sharing for Medicare skilled nursing facility care 
</t>
  </si>
  <si>
    <t>Babies First</t>
  </si>
  <si>
    <t>SFY 2019</t>
  </si>
  <si>
    <t>SFY 2020</t>
  </si>
  <si>
    <t>SFY 2021</t>
  </si>
  <si>
    <t>SFY 2022</t>
  </si>
  <si>
    <t xml:space="preserve">Services Outside of Capitation + NOT Subject to Evaluation </t>
  </si>
  <si>
    <t>PCR</t>
  </si>
  <si>
    <t>Future Plus 1</t>
  </si>
  <si>
    <t>Future Plus 2</t>
  </si>
  <si>
    <t>Future Plus 3</t>
  </si>
  <si>
    <t>PWO</t>
  </si>
  <si>
    <t>CMO 0-1</t>
  </si>
  <si>
    <t>CMO 1-5</t>
  </si>
  <si>
    <t>CMO 6-18</t>
  </si>
  <si>
    <t>CMO 6-18 (100-133% FPL)</t>
  </si>
  <si>
    <t>BCCP</t>
  </si>
  <si>
    <t>Future Plus 4</t>
  </si>
  <si>
    <t>Future Plus 5</t>
  </si>
  <si>
    <t>Future Plus 6</t>
  </si>
  <si>
    <t>Future Plus 7</t>
  </si>
  <si>
    <t>Future Plus 8</t>
  </si>
  <si>
    <t>Adults/Couples ACA 19-44</t>
  </si>
  <si>
    <t>Adults/Couples ACA 45-54</t>
  </si>
  <si>
    <t>Adults/Couples ACA 55-65</t>
  </si>
  <si>
    <t>Future Standard 1</t>
  </si>
  <si>
    <t>Future Standard 2</t>
  </si>
  <si>
    <t>Future Standard 3</t>
  </si>
  <si>
    <t>Future Standard 4</t>
  </si>
  <si>
    <t>Future Standard 5</t>
  </si>
  <si>
    <t>Caseload</t>
  </si>
  <si>
    <r>
      <t>Disabled/elderly</t>
    </r>
    <r>
      <rPr>
        <vertAlign val="superscript"/>
        <sz val="10"/>
        <rFont val="Arial"/>
        <family val="2"/>
      </rPr>
      <t>1</t>
    </r>
  </si>
  <si>
    <r>
      <t>Dual eligible</t>
    </r>
    <r>
      <rPr>
        <vertAlign val="superscript"/>
        <sz val="10"/>
        <rFont val="Arial"/>
        <family val="2"/>
      </rPr>
      <t>1</t>
    </r>
  </si>
  <si>
    <t>Less Total TPL Caseload:</t>
  </si>
  <si>
    <t>Caseload Subtotal:</t>
  </si>
  <si>
    <r>
      <t>Total Caseload</t>
    </r>
    <r>
      <rPr>
        <b/>
        <sz val="11"/>
        <rFont val="Arial"/>
        <family val="2"/>
      </rPr>
      <t xml:space="preserve"> (Less TPL &amp; Dual Non-Enrollees)</t>
    </r>
  </si>
  <si>
    <t>Less Duals Non-Enrollees:</t>
  </si>
  <si>
    <t>Capitation</t>
  </si>
  <si>
    <t>HSD Category</t>
  </si>
  <si>
    <t>Eligibility Group</t>
  </si>
  <si>
    <t>TPL Kids</t>
  </si>
  <si>
    <t>TPL Non-Disabled</t>
  </si>
  <si>
    <t>TPL Disabled</t>
  </si>
  <si>
    <t>TPL Duals</t>
  </si>
  <si>
    <t>TPL ACA</t>
  </si>
  <si>
    <t>Non-Disabled Adults</t>
  </si>
  <si>
    <t>Disabled/Elderly</t>
  </si>
  <si>
    <t>Dual Eligible</t>
  </si>
  <si>
    <t>State Fiscal Year 2020 Detail</t>
  </si>
  <si>
    <t>State Fiscal Year 2019 Detail</t>
  </si>
  <si>
    <t>State Fiscal Year 2018 Detail</t>
  </si>
  <si>
    <t>QMB, CAWEM, Cawem Prenatal, TPL, Duals &amp; Tribal members not enrolled in CCOs are excluded.</t>
  </si>
  <si>
    <t>²</t>
  </si>
  <si>
    <t xml:space="preserve">Mental health habilitative expenditures are the cost for providing services under Oregon’s approved 1915(i) state plan amendment. While these services replace some adult residential mental health services, they also promote increased opportunities for individuals to transition from restrictive levels of care to independent community-based settings. Mental health habilitative services include recreation, socialization, and community survival skills. Expenditures for these services are excluded from the expenditure trend test because federal approval and state implementation of the 1915(i) state plan amendment came after the test base period of calendar year 2011. </t>
  </si>
  <si>
    <t>Mental Health Habilitative²</t>
  </si>
  <si>
    <t>Level 2</t>
  </si>
  <si>
    <t xml:space="preserve">Total Expenditures PMPM </t>
  </si>
  <si>
    <r>
      <t>1</t>
    </r>
    <r>
      <rPr>
        <sz val="10"/>
        <rFont val="Arial"/>
        <family val="2"/>
      </rPr>
      <t>AB/AD w/o Medicare and AB/AD w/Medicare populations include disabled children.</t>
    </r>
  </si>
  <si>
    <t>Cover All Kids 0-1</t>
  </si>
  <si>
    <t>Cover All Kids 1-5</t>
  </si>
  <si>
    <t>Cover All Kids 6-18</t>
  </si>
  <si>
    <t>Cover All Kids Prenatal</t>
  </si>
  <si>
    <t>QMB, CAWEM, Cawem Prenatal, Cover All Kids, Duals &amp; Tribal members not enrolled in CCOs are excluded.</t>
  </si>
  <si>
    <t>Less Cover All Kids:</t>
  </si>
  <si>
    <t>Families ACA 45-54/ ACA 45-54</t>
  </si>
  <si>
    <r>
      <t xml:space="preserve">Families ACA 19-44/ ACA 19-44 </t>
    </r>
    <r>
      <rPr>
        <vertAlign val="superscript"/>
        <sz val="8.5"/>
        <rFont val="Arial"/>
        <family val="2"/>
      </rPr>
      <t>2</t>
    </r>
  </si>
  <si>
    <t>Families ACA 55-65 / ACA 55-65</t>
  </si>
  <si>
    <r>
      <rPr>
        <vertAlign val="superscript"/>
        <sz val="9"/>
        <rFont val="Arial"/>
        <family val="2"/>
      </rPr>
      <t>2</t>
    </r>
    <r>
      <rPr>
        <vertAlign val="superscript"/>
        <sz val="11.5"/>
        <rFont val="Arial"/>
        <family val="2"/>
      </rPr>
      <t xml:space="preserve"> </t>
    </r>
    <r>
      <rPr>
        <sz val="10"/>
        <rFont val="Arial"/>
        <family val="2"/>
      </rPr>
      <t>Starting in SFY 2019, ACA age bands no longer shown by families and adults/couples</t>
    </r>
  </si>
  <si>
    <r>
      <t>Total Fee For Service (for equivalent CCO services)</t>
    </r>
    <r>
      <rPr>
        <vertAlign val="superscript"/>
        <sz val="10"/>
        <rFont val="Arial"/>
        <family val="2"/>
      </rPr>
      <t>3</t>
    </r>
  </si>
  <si>
    <t>Excludes costs related to the Certified Community Behavioral Health Clinic (CCBHC) 2017-19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</si>
  <si>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Excludes costs related to the Certified Community Behavioral Health Clinic (CCBHC) Demonstration Program.  Expenditures for these services provided under the program, over what Oregon would have paid without the demonstration, are excluded from the expenditure trend test because federal approval and state implementation of the demonstration program came after the test base period of calendar year 2011.</t>
  </si>
  <si>
    <t>Hospital Presumptive Eligibility</t>
  </si>
  <si>
    <t>Future Incentive Pool Withheld</t>
  </si>
  <si>
    <t>Future Incentive Pool Withhold expenditures are the portion of January - March 2020 capitation rates withheld from CCOs until quality pool metrics are evaluated. OHA will distribute the quality pool dollars to qualifying CCOs in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</si>
</sst>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
    <numFmt numFmtId="168" formatCode="_([$$-409]* #,##0.00_);_([$$-409]* \(#,##0.00\);_([$$-409]* &quot;-&quot;??_);_(@_)"/>
    <numFmt numFmtId="169" formatCode="_([$$-409]* #,##0_);_([$$-409]* \(#,##0\);_([$$-409]* &quot;-&quot;??_);_(@_)"/>
  </numFmts>
  <fonts count="21" x14ac:knownFonts="1">
    <font>
      <sz val="14"/>
      <name val="Arial"/>
    </font>
    <font>
      <sz val="14"/>
      <name val="Arial"/>
      <family val="2"/>
    </font>
    <font>
      <sz val="8"/>
      <name val="Arial"/>
      <family val="2"/>
    </font>
    <font>
      <sz val="10"/>
      <name val="Arial"/>
      <family val="2"/>
    </font>
    <font>
      <sz val="10"/>
      <name val="Arial"/>
      <family val="2"/>
    </font>
    <font>
      <b/>
      <sz val="10"/>
      <name val="Arial"/>
      <family val="2"/>
    </font>
    <font>
      <i/>
      <sz val="9"/>
      <name val="Arial"/>
      <family val="2"/>
    </font>
    <font>
      <b/>
      <sz val="14"/>
      <name val="Arial"/>
      <family val="2"/>
    </font>
    <font>
      <b/>
      <sz val="12"/>
      <name val="Arial"/>
      <family val="2"/>
    </font>
    <font>
      <b/>
      <sz val="10"/>
      <name val="Arial"/>
      <family val="2"/>
    </font>
    <font>
      <b/>
      <sz val="14"/>
      <name val="Arial"/>
      <family val="2"/>
    </font>
    <font>
      <b/>
      <vertAlign val="superscript"/>
      <sz val="10"/>
      <name val="Arial"/>
      <family val="2"/>
    </font>
    <font>
      <vertAlign val="superscript"/>
      <sz val="10"/>
      <name val="Arial"/>
      <family val="2"/>
    </font>
    <font>
      <sz val="9"/>
      <name val="Arial"/>
      <family val="2"/>
    </font>
    <font>
      <b/>
      <sz val="11"/>
      <name val="Arial"/>
      <family val="2"/>
    </font>
    <font>
      <vertAlign val="superscript"/>
      <sz val="8.5"/>
      <name val="Arial"/>
      <family val="2"/>
    </font>
    <font>
      <vertAlign val="superscript"/>
      <sz val="11.5"/>
      <name val="Arial"/>
      <family val="2"/>
    </font>
    <font>
      <vertAlign val="superscript"/>
      <sz val="9"/>
      <name val="Arial"/>
      <family val="2"/>
    </font>
    <font>
      <sz val="9"/>
      <color indexed="81"/>
      <name val="Tahoma"/>
      <family val="2"/>
    </font>
    <font>
      <b/>
      <sz val="9"/>
      <color indexed="81"/>
      <name val="Tahoma"/>
      <family val="2"/>
    </font>
    <font>
      <sz val="10"/>
      <color rgb="FF000000"/>
      <name val="Segoe UI"/>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s>
  <borders count="4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3" fillId="0" borderId="0"/>
    <xf numFmtId="9" fontId="1" fillId="0" borderId="0" applyFont="0" applyFill="0" applyBorder="0" applyAlignment="0" applyProtection="0"/>
  </cellStyleXfs>
  <cellXfs count="334">
    <xf numFmtId="0" fontId="0" fillId="0" borderId="0" xfId="0"/>
    <xf numFmtId="0" fontId="0" fillId="0" borderId="0" xfId="0" applyFill="1" applyBorder="1"/>
    <xf numFmtId="0" fontId="0" fillId="0" borderId="0" xfId="0" applyBorder="1"/>
    <xf numFmtId="42" fontId="4" fillId="0" borderId="0" xfId="0" applyNumberFormat="1" applyFont="1" applyFill="1" applyBorder="1"/>
    <xf numFmtId="0" fontId="4" fillId="0" borderId="0" xfId="0" applyFont="1"/>
    <xf numFmtId="165" fontId="4" fillId="0" borderId="0" xfId="1" applyNumberFormat="1" applyFont="1" applyFill="1" applyBorder="1" applyAlignment="1">
      <alignment wrapText="1"/>
    </xf>
    <xf numFmtId="164" fontId="5" fillId="2" borderId="0" xfId="0" applyNumberFormat="1" applyFont="1" applyFill="1" applyBorder="1" applyAlignment="1">
      <alignment horizontal="center" wrapText="1"/>
    </xf>
    <xf numFmtId="0" fontId="4" fillId="0" borderId="0" xfId="0" applyFont="1" applyBorder="1"/>
    <xf numFmtId="0" fontId="4" fillId="0" borderId="0" xfId="0" applyFont="1" applyFill="1" applyBorder="1"/>
    <xf numFmtId="0" fontId="7" fillId="0" borderId="0" xfId="0" applyFont="1"/>
    <xf numFmtId="0" fontId="5" fillId="0" borderId="0" xfId="0" applyFont="1" applyBorder="1"/>
    <xf numFmtId="0" fontId="5" fillId="0" borderId="1" xfId="0" applyFont="1" applyBorder="1" applyAlignment="1">
      <alignment horizontal="center"/>
    </xf>
    <xf numFmtId="164" fontId="5" fillId="2" borderId="1" xfId="0" applyNumberFormat="1" applyFont="1" applyFill="1" applyBorder="1" applyAlignment="1">
      <alignment horizontal="center" wrapText="1"/>
    </xf>
    <xf numFmtId="42" fontId="5" fillId="0" borderId="1" xfId="0" applyNumberFormat="1" applyFont="1" applyBorder="1" applyAlignment="1">
      <alignment horizontal="center"/>
    </xf>
    <xf numFmtId="42" fontId="5" fillId="0" borderId="2" xfId="0" applyNumberFormat="1" applyFont="1" applyBorder="1" applyAlignment="1">
      <alignment horizontal="center"/>
    </xf>
    <xf numFmtId="42" fontId="5" fillId="0" borderId="1" xfId="0" applyNumberFormat="1" applyFont="1" applyFill="1" applyBorder="1"/>
    <xf numFmtId="3" fontId="0" fillId="0" borderId="0" xfId="0" applyNumberFormat="1" applyFill="1" applyBorder="1"/>
    <xf numFmtId="42" fontId="4" fillId="0" borderId="0" xfId="0" applyNumberFormat="1" applyFont="1" applyBorder="1"/>
    <xf numFmtId="0" fontId="4" fillId="0" borderId="0" xfId="0" applyFont="1" applyBorder="1" applyAlignment="1">
      <alignment horizontal="left" vertical="top" wrapText="1"/>
    </xf>
    <xf numFmtId="165" fontId="4" fillId="0" borderId="5" xfId="1" applyNumberFormat="1" applyFont="1" applyFill="1" applyBorder="1" applyAlignment="1">
      <alignment wrapText="1"/>
    </xf>
    <xf numFmtId="0" fontId="5" fillId="0" borderId="0" xfId="0" applyFont="1" applyBorder="1" applyAlignment="1">
      <alignment wrapText="1"/>
    </xf>
    <xf numFmtId="0" fontId="5" fillId="0" borderId="0" xfId="0" applyFont="1" applyBorder="1" applyAlignment="1">
      <alignment horizontal="center"/>
    </xf>
    <xf numFmtId="0" fontId="1" fillId="0" borderId="0" xfId="0" applyFont="1" applyFill="1" applyBorder="1"/>
    <xf numFmtId="0" fontId="1" fillId="0" borderId="0" xfId="0" applyFont="1"/>
    <xf numFmtId="3" fontId="1" fillId="0" borderId="0" xfId="0" applyNumberFormat="1" applyFont="1" applyFill="1" applyBorder="1"/>
    <xf numFmtId="0" fontId="1" fillId="0" borderId="6" xfId="0" applyFont="1" applyBorder="1"/>
    <xf numFmtId="3" fontId="1" fillId="0" borderId="6" xfId="0" applyNumberFormat="1" applyFont="1" applyBorder="1"/>
    <xf numFmtId="0" fontId="5" fillId="0" borderId="3" xfId="0" applyFont="1" applyBorder="1" applyAlignment="1">
      <alignment wrapText="1"/>
    </xf>
    <xf numFmtId="0" fontId="5" fillId="3" borderId="7" xfId="0" applyFont="1" applyFill="1" applyBorder="1"/>
    <xf numFmtId="164" fontId="5" fillId="3" borderId="8" xfId="0" applyNumberFormat="1" applyFont="1" applyFill="1" applyBorder="1" applyAlignment="1">
      <alignment horizontal="center" wrapText="1"/>
    </xf>
    <xf numFmtId="0" fontId="5" fillId="3" borderId="8" xfId="0" applyFont="1" applyFill="1" applyBorder="1" applyAlignment="1">
      <alignment horizontal="center"/>
    </xf>
    <xf numFmtId="0" fontId="5" fillId="0" borderId="0" xfId="0" applyFont="1" applyFill="1" applyBorder="1"/>
    <xf numFmtId="0" fontId="4" fillId="3" borderId="0" xfId="0" applyFont="1" applyFill="1" applyBorder="1"/>
    <xf numFmtId="44" fontId="5" fillId="0" borderId="1" xfId="0" applyNumberFormat="1" applyFont="1" applyBorder="1" applyAlignment="1">
      <alignment horizontal="center"/>
    </xf>
    <xf numFmtId="44" fontId="4" fillId="0" borderId="0" xfId="0" applyNumberFormat="1" applyFont="1" applyBorder="1"/>
    <xf numFmtId="0" fontId="1" fillId="0" borderId="0" xfId="0" applyFont="1" applyBorder="1" applyAlignment="1">
      <alignment horizontal="left" vertical="top" wrapText="1"/>
    </xf>
    <xf numFmtId="0" fontId="0" fillId="0" borderId="6" xfId="0" applyFill="1" applyBorder="1"/>
    <xf numFmtId="3" fontId="0" fillId="0" borderId="6" xfId="0" applyNumberFormat="1" applyFill="1" applyBorder="1"/>
    <xf numFmtId="3" fontId="1" fillId="0" borderId="6" xfId="0" applyNumberFormat="1" applyFont="1" applyFill="1" applyBorder="1"/>
    <xf numFmtId="0" fontId="0" fillId="0" borderId="6" xfId="0" applyBorder="1"/>
    <xf numFmtId="0" fontId="1" fillId="0" borderId="6" xfId="0" applyFont="1" applyFill="1" applyBorder="1"/>
    <xf numFmtId="0" fontId="3" fillId="0" borderId="0" xfId="0" applyFont="1" applyFill="1" applyBorder="1"/>
    <xf numFmtId="0" fontId="3" fillId="0" borderId="0" xfId="0" applyFont="1" applyBorder="1"/>
    <xf numFmtId="0" fontId="3" fillId="0" borderId="0" xfId="0" applyFont="1" applyBorder="1" applyAlignment="1">
      <alignment horizontal="left" vertical="top" wrapText="1"/>
    </xf>
    <xf numFmtId="0" fontId="9" fillId="0" borderId="0" xfId="0" applyFont="1" applyFill="1" applyBorder="1" applyAlignment="1">
      <alignment horizontal="center" vertical="center" textRotation="90"/>
    </xf>
    <xf numFmtId="0" fontId="9" fillId="0" borderId="0" xfId="0" applyFont="1" applyFill="1" applyBorder="1" applyAlignment="1">
      <alignment vertical="center" textRotation="90"/>
    </xf>
    <xf numFmtId="0" fontId="9" fillId="0" borderId="0" xfId="0" applyFont="1" applyBorder="1"/>
    <xf numFmtId="0" fontId="12" fillId="0" borderId="0" xfId="0" applyFont="1" applyBorder="1" applyAlignment="1">
      <alignment horizontal="right"/>
    </xf>
    <xf numFmtId="0" fontId="5" fillId="3" borderId="11" xfId="0" applyFont="1" applyFill="1" applyBorder="1"/>
    <xf numFmtId="0" fontId="4" fillId="0" borderId="12" xfId="0" applyFont="1" applyBorder="1"/>
    <xf numFmtId="0" fontId="0" fillId="3" borderId="13" xfId="0" applyFill="1" applyBorder="1"/>
    <xf numFmtId="0" fontId="9" fillId="0" borderId="14" xfId="0" applyFont="1" applyFill="1" applyBorder="1"/>
    <xf numFmtId="0" fontId="9" fillId="4" borderId="2" xfId="0" applyFont="1" applyFill="1" applyBorder="1" applyAlignment="1">
      <alignment horizontal="center"/>
    </xf>
    <xf numFmtId="0" fontId="9" fillId="4" borderId="2" xfId="0" applyFont="1" applyFill="1" applyBorder="1" applyAlignment="1">
      <alignment horizontal="center" wrapText="1"/>
    </xf>
    <xf numFmtId="0" fontId="3" fillId="3" borderId="8" xfId="0" applyFont="1" applyFill="1" applyBorder="1"/>
    <xf numFmtId="42" fontId="3" fillId="0" borderId="1" xfId="0" applyNumberFormat="1" applyFont="1" applyBorder="1"/>
    <xf numFmtId="0" fontId="3" fillId="0" borderId="1" xfId="0" applyFont="1" applyBorder="1"/>
    <xf numFmtId="0" fontId="3" fillId="3" borderId="9" xfId="0" applyFont="1" applyFill="1" applyBorder="1"/>
    <xf numFmtId="166" fontId="3" fillId="0" borderId="1" xfId="3" applyNumberFormat="1" applyFont="1" applyBorder="1"/>
    <xf numFmtId="42" fontId="3" fillId="0" borderId="1" xfId="0" applyNumberFormat="1" applyFont="1" applyFill="1" applyBorder="1"/>
    <xf numFmtId="166" fontId="5" fillId="0" borderId="1" xfId="3" applyNumberFormat="1" applyFont="1" applyBorder="1" applyAlignment="1">
      <alignment horizontal="center"/>
    </xf>
    <xf numFmtId="166" fontId="5" fillId="0" borderId="4" xfId="3" applyNumberFormat="1" applyFont="1" applyBorder="1" applyAlignment="1">
      <alignment horizontal="center"/>
    </xf>
    <xf numFmtId="42" fontId="3" fillId="0" borderId="4" xfId="0" applyNumberFormat="1" applyFont="1" applyBorder="1"/>
    <xf numFmtId="42" fontId="5" fillId="0" borderId="1" xfId="0" applyNumberFormat="1" applyFont="1" applyBorder="1"/>
    <xf numFmtId="166" fontId="5" fillId="0" borderId="1" xfId="3" applyNumberFormat="1" applyFont="1" applyBorder="1"/>
    <xf numFmtId="167" fontId="13" fillId="3" borderId="8" xfId="7" applyNumberFormat="1" applyFont="1" applyFill="1" applyBorder="1"/>
    <xf numFmtId="167" fontId="13" fillId="3" borderId="8" xfId="0" applyNumberFormat="1" applyFont="1" applyFill="1" applyBorder="1"/>
    <xf numFmtId="44" fontId="5" fillId="0" borderId="0" xfId="0" applyNumberFormat="1" applyFont="1" applyBorder="1"/>
    <xf numFmtId="42" fontId="0" fillId="0" borderId="0" xfId="0" applyNumberFormat="1"/>
    <xf numFmtId="0" fontId="4" fillId="0" borderId="0" xfId="0" applyFont="1" applyBorder="1" applyAlignment="1">
      <alignment wrapText="1"/>
    </xf>
    <xf numFmtId="42" fontId="5" fillId="0" borderId="4" xfId="0" applyNumberFormat="1" applyFont="1" applyBorder="1"/>
    <xf numFmtId="42" fontId="5" fillId="0" borderId="16" xfId="0" applyNumberFormat="1" applyFont="1" applyFill="1" applyBorder="1"/>
    <xf numFmtId="165" fontId="5" fillId="0" borderId="1" xfId="1" applyNumberFormat="1" applyFont="1" applyBorder="1"/>
    <xf numFmtId="0" fontId="9" fillId="0" borderId="15" xfId="0" applyFont="1" applyFill="1" applyBorder="1"/>
    <xf numFmtId="44" fontId="5" fillId="0" borderId="1" xfId="3" applyNumberFormat="1" applyFont="1" applyBorder="1"/>
    <xf numFmtId="166" fontId="5" fillId="0" borderId="0" xfId="3" applyNumberFormat="1" applyFont="1" applyFill="1" applyBorder="1"/>
    <xf numFmtId="0" fontId="8" fillId="0" borderId="0" xfId="0" applyFont="1" applyBorder="1" applyAlignment="1">
      <alignment horizontal="center" vertical="center" wrapText="1"/>
    </xf>
    <xf numFmtId="0" fontId="5" fillId="0" borderId="0" xfId="0" applyFont="1" applyBorder="1" applyAlignment="1">
      <alignment horizontal="left"/>
    </xf>
    <xf numFmtId="0" fontId="5" fillId="0" borderId="0" xfId="0" applyFont="1" applyFill="1" applyBorder="1" applyAlignment="1">
      <alignment horizontal="left"/>
    </xf>
    <xf numFmtId="164" fontId="5" fillId="2" borderId="18" xfId="0" applyNumberFormat="1" applyFont="1" applyFill="1" applyBorder="1" applyAlignment="1">
      <alignment horizontal="center" wrapText="1"/>
    </xf>
    <xf numFmtId="166" fontId="4" fillId="0" borderId="0" xfId="3" applyNumberFormat="1" applyFont="1" applyFill="1" applyBorder="1"/>
    <xf numFmtId="166" fontId="4" fillId="0" borderId="0" xfId="3" applyNumberFormat="1" applyFont="1" applyBorder="1"/>
    <xf numFmtId="166" fontId="5" fillId="0" borderId="0" xfId="3" applyNumberFormat="1" applyFont="1" applyBorder="1"/>
    <xf numFmtId="166" fontId="5" fillId="0" borderId="19" xfId="3" applyNumberFormat="1" applyFont="1" applyBorder="1" applyAlignment="1">
      <alignment horizontal="center" vertical="center" wrapText="1"/>
    </xf>
    <xf numFmtId="166" fontId="5" fillId="0" borderId="0" xfId="3" applyNumberFormat="1" applyFont="1" applyFill="1" applyBorder="1" applyAlignment="1">
      <alignment horizontal="left"/>
    </xf>
    <xf numFmtId="166" fontId="5" fillId="0" borderId="0" xfId="3" applyNumberFormat="1" applyFont="1" applyBorder="1" applyAlignment="1">
      <alignment horizontal="left"/>
    </xf>
    <xf numFmtId="10" fontId="5" fillId="0" borderId="19" xfId="0" applyNumberFormat="1" applyFont="1" applyBorder="1" applyAlignment="1">
      <alignment horizontal="right" vertical="center" wrapText="1"/>
    </xf>
    <xf numFmtId="0" fontId="5" fillId="3" borderId="31" xfId="0" applyFont="1" applyFill="1" applyBorder="1" applyAlignment="1">
      <alignment horizontal="center"/>
    </xf>
    <xf numFmtId="42" fontId="5" fillId="0" borderId="32" xfId="0" applyNumberFormat="1" applyFont="1" applyBorder="1" applyAlignment="1">
      <alignment horizontal="center"/>
    </xf>
    <xf numFmtId="166" fontId="5" fillId="0" borderId="4" xfId="0" applyNumberFormat="1" applyFont="1" applyBorder="1" applyAlignment="1">
      <alignment horizontal="center"/>
    </xf>
    <xf numFmtId="166" fontId="5" fillId="0" borderId="33" xfId="0" applyNumberFormat="1" applyFont="1" applyBorder="1" applyAlignment="1">
      <alignment horizontal="center"/>
    </xf>
    <xf numFmtId="10" fontId="5" fillId="0" borderId="2" xfId="0" applyNumberFormat="1" applyFont="1" applyBorder="1" applyAlignment="1">
      <alignment horizontal="right" vertical="center" wrapText="1"/>
    </xf>
    <xf numFmtId="164" fontId="5" fillId="3" borderId="31" xfId="0" applyNumberFormat="1" applyFont="1" applyFill="1" applyBorder="1" applyAlignment="1">
      <alignment horizontal="center" wrapText="1"/>
    </xf>
    <xf numFmtId="42" fontId="5" fillId="0" borderId="35" xfId="0" applyNumberFormat="1" applyFont="1" applyBorder="1" applyAlignment="1">
      <alignment horizontal="center"/>
    </xf>
    <xf numFmtId="42" fontId="5" fillId="0" borderId="32" xfId="0" applyNumberFormat="1" applyFont="1" applyFill="1" applyBorder="1"/>
    <xf numFmtId="166" fontId="5" fillId="0" borderId="32" xfId="3" applyNumberFormat="1" applyFont="1" applyBorder="1" applyAlignment="1">
      <alignment horizontal="center"/>
    </xf>
    <xf numFmtId="0" fontId="5" fillId="0" borderId="32" xfId="0" applyFont="1" applyBorder="1" applyAlignment="1">
      <alignment horizontal="center"/>
    </xf>
    <xf numFmtId="44" fontId="5" fillId="0" borderId="32" xfId="0" applyNumberFormat="1" applyFont="1" applyBorder="1" applyAlignment="1">
      <alignment horizontal="center"/>
    </xf>
    <xf numFmtId="42" fontId="5" fillId="0" borderId="36" xfId="0" applyNumberFormat="1" applyFont="1" applyBorder="1" applyAlignment="1">
      <alignment horizontal="center"/>
    </xf>
    <xf numFmtId="0" fontId="5" fillId="0" borderId="36" xfId="0" applyFont="1" applyBorder="1" applyAlignment="1">
      <alignment horizontal="center"/>
    </xf>
    <xf numFmtId="166" fontId="5" fillId="0" borderId="37" xfId="3" applyNumberFormat="1" applyFont="1" applyBorder="1" applyAlignment="1">
      <alignment horizontal="center"/>
    </xf>
    <xf numFmtId="44" fontId="5" fillId="0" borderId="36" xfId="0" applyNumberFormat="1" applyFont="1" applyBorder="1" applyAlignment="1">
      <alignment horizontal="center"/>
    </xf>
    <xf numFmtId="164" fontId="5" fillId="2" borderId="40" xfId="0" applyNumberFormat="1" applyFont="1" applyFill="1" applyBorder="1" applyAlignment="1">
      <alignment horizontal="center" wrapText="1"/>
    </xf>
    <xf numFmtId="164" fontId="5" fillId="2" borderId="41" xfId="0" applyNumberFormat="1" applyFont="1" applyFill="1" applyBorder="1" applyAlignment="1">
      <alignment horizontal="center" wrapText="1"/>
    </xf>
    <xf numFmtId="164" fontId="5" fillId="2" borderId="32" xfId="0" applyNumberFormat="1" applyFont="1" applyFill="1" applyBorder="1" applyAlignment="1">
      <alignment horizontal="center" wrapText="1"/>
    </xf>
    <xf numFmtId="164" fontId="5" fillId="2" borderId="34" xfId="0" applyNumberFormat="1" applyFont="1" applyFill="1" applyBorder="1" applyAlignment="1">
      <alignment horizontal="center" wrapText="1"/>
    </xf>
    <xf numFmtId="10" fontId="5" fillId="0" borderId="43" xfId="0" applyNumberFormat="1" applyFont="1" applyBorder="1" applyAlignment="1">
      <alignment horizontal="right" vertical="center" wrapText="1"/>
    </xf>
    <xf numFmtId="166" fontId="5" fillId="0" borderId="43" xfId="3" applyNumberFormat="1" applyFont="1" applyBorder="1" applyAlignment="1">
      <alignment horizontal="center" vertical="center" wrapText="1"/>
    </xf>
    <xf numFmtId="10" fontId="5" fillId="0" borderId="35" xfId="0" applyNumberFormat="1" applyFont="1" applyBorder="1" applyAlignment="1">
      <alignment horizontal="right" vertical="center" wrapText="1"/>
    </xf>
    <xf numFmtId="0" fontId="5" fillId="0" borderId="1" xfId="3" applyNumberFormat="1" applyFont="1" applyBorder="1"/>
    <xf numFmtId="0" fontId="3" fillId="0" borderId="0" xfId="0" applyNumberFormat="1" applyFont="1" applyFill="1"/>
    <xf numFmtId="0" fontId="9" fillId="0" borderId="0" xfId="0" applyNumberFormat="1" applyFont="1" applyFill="1" applyAlignment="1">
      <alignment horizontal="center"/>
    </xf>
    <xf numFmtId="0" fontId="3" fillId="0" borderId="0" xfId="0" applyNumberFormat="1" applyFont="1"/>
    <xf numFmtId="0" fontId="5" fillId="3" borderId="6" xfId="0" applyNumberFormat="1" applyFont="1" applyFill="1" applyBorder="1"/>
    <xf numFmtId="0" fontId="3" fillId="3" borderId="18" xfId="0" applyNumberFormat="1" applyFont="1" applyFill="1" applyBorder="1"/>
    <xf numFmtId="0" fontId="3" fillId="3" borderId="34" xfId="0" applyNumberFormat="1" applyFont="1" applyFill="1" applyBorder="1"/>
    <xf numFmtId="0" fontId="3" fillId="0" borderId="1" xfId="0" applyNumberFormat="1" applyFont="1" applyBorder="1"/>
    <xf numFmtId="0" fontId="4" fillId="0" borderId="0" xfId="1" applyNumberFormat="1" applyFont="1" applyFill="1" applyBorder="1" applyAlignment="1">
      <alignment wrapText="1"/>
    </xf>
    <xf numFmtId="0" fontId="5" fillId="0" borderId="0" xfId="3" applyNumberFormat="1" applyFont="1" applyBorder="1"/>
    <xf numFmtId="0" fontId="4" fillId="0" borderId="0" xfId="0" applyNumberFormat="1" applyFont="1" applyBorder="1" applyAlignment="1">
      <alignment horizontal="left" vertical="top" wrapText="1"/>
    </xf>
    <xf numFmtId="0" fontId="4" fillId="0" borderId="0" xfId="0" applyNumberFormat="1" applyFont="1" applyBorder="1"/>
    <xf numFmtId="0" fontId="4" fillId="0" borderId="0" xfId="0" applyNumberFormat="1" applyFont="1" applyFill="1" applyBorder="1" applyAlignment="1">
      <alignment horizontal="left" vertical="top" wrapText="1"/>
    </xf>
    <xf numFmtId="0" fontId="3" fillId="0" borderId="0" xfId="0" applyNumberFormat="1" applyFont="1" applyBorder="1"/>
    <xf numFmtId="0" fontId="5" fillId="0" borderId="1" xfId="0" applyNumberFormat="1" applyFont="1" applyBorder="1"/>
    <xf numFmtId="0" fontId="5" fillId="0" borderId="1" xfId="1" applyNumberFormat="1" applyFont="1" applyBorder="1"/>
    <xf numFmtId="0" fontId="5" fillId="0" borderId="0" xfId="0" applyNumberFormat="1" applyFont="1" applyBorder="1"/>
    <xf numFmtId="0" fontId="5" fillId="3" borderId="38" xfId="0" applyNumberFormat="1" applyFont="1" applyFill="1" applyBorder="1"/>
    <xf numFmtId="0" fontId="5" fillId="0" borderId="0" xfId="0" applyNumberFormat="1" applyFont="1"/>
    <xf numFmtId="0" fontId="3" fillId="0" borderId="0" xfId="0" applyNumberFormat="1" applyFont="1" applyBorder="1" applyAlignment="1">
      <alignment horizontal="left" vertical="top" wrapText="1"/>
    </xf>
    <xf numFmtId="0" fontId="3" fillId="0" borderId="0" xfId="0" applyNumberFormat="1" applyFont="1" applyFill="1" applyBorder="1"/>
    <xf numFmtId="0" fontId="5" fillId="0" borderId="3" xfId="0" applyNumberFormat="1" applyFont="1" applyBorder="1" applyAlignment="1">
      <alignment wrapText="1"/>
    </xf>
    <xf numFmtId="0" fontId="5" fillId="0" borderId="4" xfId="0" applyNumberFormat="1" applyFont="1" applyBorder="1"/>
    <xf numFmtId="0" fontId="9" fillId="0" borderId="0" xfId="0" applyNumberFormat="1" applyFont="1" applyBorder="1"/>
    <xf numFmtId="0" fontId="5" fillId="0" borderId="3" xfId="3" applyNumberFormat="1" applyFont="1" applyBorder="1"/>
    <xf numFmtId="0" fontId="5" fillId="2" borderId="2" xfId="0" applyNumberFormat="1" applyFont="1" applyFill="1" applyBorder="1" applyAlignment="1">
      <alignment horizontal="center" wrapText="1"/>
    </xf>
    <xf numFmtId="0" fontId="7" fillId="0" borderId="12" xfId="0" applyNumberFormat="1" applyFont="1" applyBorder="1" applyAlignment="1">
      <alignment horizontal="center" vertical="center" wrapText="1"/>
    </xf>
    <xf numFmtId="0" fontId="0" fillId="0" borderId="0" xfId="0" applyNumberFormat="1" applyFill="1" applyBorder="1"/>
    <xf numFmtId="0" fontId="0" fillId="0" borderId="0" xfId="0" applyNumberFormat="1" applyBorder="1"/>
    <xf numFmtId="0" fontId="0" fillId="0" borderId="0" xfId="0" applyNumberFormat="1"/>
    <xf numFmtId="0" fontId="5" fillId="2" borderId="1"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3" fillId="0" borderId="19" xfId="0" applyNumberFormat="1" applyFont="1" applyBorder="1" applyAlignment="1">
      <alignment horizontal="center" vertical="center" wrapText="1"/>
    </xf>
    <xf numFmtId="0" fontId="5" fillId="2" borderId="18" xfId="0" applyNumberFormat="1" applyFont="1" applyFill="1" applyBorder="1" applyAlignment="1">
      <alignment horizontal="center" wrapText="1"/>
    </xf>
    <xf numFmtId="0" fontId="6" fillId="0" borderId="0" xfId="0" applyNumberFormat="1" applyFont="1" applyFill="1" applyBorder="1"/>
    <xf numFmtId="0" fontId="3" fillId="0" borderId="0" xfId="0" quotePrefix="1" applyNumberFormat="1" applyFont="1" applyFill="1" applyAlignment="1" applyProtection="1">
      <alignment horizontal="left"/>
    </xf>
    <xf numFmtId="0" fontId="1" fillId="0" borderId="0" xfId="0" applyNumberFormat="1" applyFont="1"/>
    <xf numFmtId="0" fontId="7" fillId="0" borderId="0" xfId="0" applyNumberFormat="1" applyFont="1" applyBorder="1"/>
    <xf numFmtId="0" fontId="7" fillId="0" borderId="0" xfId="0" applyNumberFormat="1" applyFont="1" applyFill="1" applyBorder="1"/>
    <xf numFmtId="0" fontId="1" fillId="0" borderId="0" xfId="0" applyNumberFormat="1" applyFont="1" applyFill="1" applyBorder="1"/>
    <xf numFmtId="0" fontId="1" fillId="0" borderId="0" xfId="0" applyNumberFormat="1" applyFont="1" applyBorder="1"/>
    <xf numFmtId="0" fontId="0" fillId="0" borderId="24" xfId="0" applyNumberFormat="1" applyBorder="1"/>
    <xf numFmtId="0" fontId="1" fillId="0" borderId="22" xfId="0" applyNumberFormat="1" applyFont="1" applyBorder="1"/>
    <xf numFmtId="0" fontId="7" fillId="6" borderId="22" xfId="0" applyNumberFormat="1" applyFont="1" applyFill="1" applyBorder="1"/>
    <xf numFmtId="0" fontId="12" fillId="0" borderId="0" xfId="0" applyNumberFormat="1" applyFont="1"/>
    <xf numFmtId="0" fontId="7" fillId="0" borderId="0" xfId="0" applyNumberFormat="1" applyFont="1"/>
    <xf numFmtId="0" fontId="4" fillId="0" borderId="0" xfId="0" applyNumberFormat="1" applyFont="1"/>
    <xf numFmtId="0" fontId="8" fillId="0" borderId="0" xfId="0" applyNumberFormat="1" applyFont="1" applyBorder="1" applyAlignment="1">
      <alignment horizontal="center" vertical="center" wrapText="1"/>
    </xf>
    <xf numFmtId="0" fontId="4" fillId="0" borderId="0" xfId="0" applyNumberFormat="1" applyFont="1" applyFill="1" applyBorder="1"/>
    <xf numFmtId="0" fontId="5" fillId="2" borderId="40" xfId="0" applyNumberFormat="1" applyFont="1" applyFill="1" applyBorder="1" applyAlignment="1">
      <alignment horizontal="center" wrapText="1"/>
    </xf>
    <xf numFmtId="0" fontId="5" fillId="2" borderId="41" xfId="0" applyNumberFormat="1" applyFont="1" applyFill="1" applyBorder="1" applyAlignment="1">
      <alignment horizontal="center" wrapText="1"/>
    </xf>
    <xf numFmtId="0" fontId="5" fillId="2" borderId="32" xfId="0" applyNumberFormat="1" applyFont="1" applyFill="1" applyBorder="1" applyAlignment="1">
      <alignment horizontal="center" wrapText="1"/>
    </xf>
    <xf numFmtId="0" fontId="5" fillId="2" borderId="4" xfId="0" applyNumberFormat="1" applyFont="1" applyFill="1" applyBorder="1" applyAlignment="1">
      <alignment horizontal="center" wrapText="1"/>
    </xf>
    <xf numFmtId="0" fontId="5" fillId="2" borderId="34"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5" fillId="3" borderId="31" xfId="0" applyNumberFormat="1" applyFont="1" applyFill="1" applyBorder="1" applyAlignment="1">
      <alignment horizontal="center" wrapText="1"/>
    </xf>
    <xf numFmtId="0" fontId="4" fillId="3" borderId="0" xfId="0" applyNumberFormat="1" applyFont="1" applyFill="1" applyBorder="1"/>
    <xf numFmtId="0" fontId="5" fillId="0" borderId="2" xfId="0" applyNumberFormat="1" applyFont="1" applyBorder="1" applyAlignment="1">
      <alignment horizontal="center"/>
    </xf>
    <xf numFmtId="0" fontId="5" fillId="0" borderId="35" xfId="0" applyNumberFormat="1" applyFont="1" applyBorder="1" applyAlignment="1">
      <alignment horizontal="center"/>
    </xf>
    <xf numFmtId="0" fontId="5" fillId="0" borderId="1" xfId="0" applyNumberFormat="1" applyFont="1" applyFill="1" applyBorder="1"/>
    <xf numFmtId="0" fontId="5" fillId="0" borderId="32" xfId="0" applyNumberFormat="1" applyFont="1" applyFill="1" applyBorder="1"/>
    <xf numFmtId="0" fontId="5" fillId="0" borderId="1" xfId="3" applyNumberFormat="1" applyFont="1" applyBorder="1" applyAlignment="1">
      <alignment horizontal="center"/>
    </xf>
    <xf numFmtId="0" fontId="5" fillId="0" borderId="32" xfId="3" applyNumberFormat="1" applyFont="1" applyBorder="1" applyAlignment="1">
      <alignment horizontal="center"/>
    </xf>
    <xf numFmtId="0" fontId="5" fillId="0" borderId="0" xfId="3" applyNumberFormat="1" applyFont="1" applyFill="1" applyBorder="1"/>
    <xf numFmtId="0" fontId="5" fillId="3" borderId="7" xfId="0" applyNumberFormat="1" applyFont="1" applyFill="1" applyBorder="1"/>
    <xf numFmtId="0" fontId="5" fillId="3" borderId="8" xfId="0" applyNumberFormat="1" applyFont="1" applyFill="1" applyBorder="1" applyAlignment="1">
      <alignment horizontal="center"/>
    </xf>
    <xf numFmtId="0" fontId="5" fillId="3" borderId="31" xfId="0" applyNumberFormat="1" applyFont="1" applyFill="1" applyBorder="1" applyAlignment="1">
      <alignment horizontal="center"/>
    </xf>
    <xf numFmtId="0" fontId="5" fillId="0" borderId="1" xfId="0" applyNumberFormat="1" applyFont="1" applyBorder="1" applyAlignment="1">
      <alignment horizontal="center"/>
    </xf>
    <xf numFmtId="0" fontId="5" fillId="0" borderId="32" xfId="0" applyNumberFormat="1" applyFont="1" applyBorder="1" applyAlignment="1">
      <alignment horizontal="center"/>
    </xf>
    <xf numFmtId="0" fontId="5" fillId="0" borderId="36" xfId="0" applyNumberFormat="1" applyFont="1" applyBorder="1" applyAlignment="1">
      <alignment horizontal="center"/>
    </xf>
    <xf numFmtId="0" fontId="9" fillId="0" borderId="3" xfId="3" applyNumberFormat="1" applyFont="1" applyFill="1" applyBorder="1"/>
    <xf numFmtId="0" fontId="5" fillId="0" borderId="4" xfId="3" applyNumberFormat="1" applyFont="1" applyBorder="1" applyAlignment="1">
      <alignment horizontal="center"/>
    </xf>
    <xf numFmtId="0" fontId="5" fillId="0" borderId="33" xfId="3" applyNumberFormat="1" applyFont="1" applyBorder="1" applyAlignment="1">
      <alignment horizontal="center"/>
    </xf>
    <xf numFmtId="0" fontId="4" fillId="0" borderId="0" xfId="3" applyNumberFormat="1" applyFont="1" applyFill="1" applyBorder="1"/>
    <xf numFmtId="0" fontId="4" fillId="0" borderId="0" xfId="3" applyNumberFormat="1" applyFont="1" applyBorder="1"/>
    <xf numFmtId="0" fontId="5" fillId="0" borderId="4" xfId="0" applyNumberFormat="1" applyFont="1" applyBorder="1" applyAlignment="1">
      <alignment horizontal="center"/>
    </xf>
    <xf numFmtId="0" fontId="5" fillId="0" borderId="33" xfId="0" applyNumberFormat="1" applyFont="1" applyBorder="1" applyAlignment="1">
      <alignment horizontal="center"/>
    </xf>
    <xf numFmtId="0" fontId="5" fillId="0" borderId="0" xfId="0" applyNumberFormat="1" applyFont="1" applyBorder="1" applyAlignment="1">
      <alignment horizontal="center"/>
    </xf>
    <xf numFmtId="168" fontId="5" fillId="0" borderId="4" xfId="1" applyNumberFormat="1" applyFont="1" applyBorder="1" applyAlignment="1">
      <alignment horizontal="center"/>
    </xf>
    <xf numFmtId="0" fontId="5" fillId="0" borderId="42" xfId="0" applyNumberFormat="1" applyFont="1" applyBorder="1" applyAlignment="1">
      <alignment horizontal="left"/>
    </xf>
    <xf numFmtId="0" fontId="5" fillId="0" borderId="30" xfId="0" applyNumberFormat="1" applyFont="1" applyBorder="1" applyAlignment="1">
      <alignment horizontal="left" vertical="center" wrapText="1"/>
    </xf>
    <xf numFmtId="0" fontId="5" fillId="0" borderId="44" xfId="3" applyNumberFormat="1" applyFont="1" applyBorder="1" applyAlignment="1">
      <alignment horizontal="left"/>
    </xf>
    <xf numFmtId="0" fontId="5" fillId="0" borderId="23" xfId="3" applyNumberFormat="1" applyFont="1" applyBorder="1" applyAlignment="1">
      <alignment horizontal="left" vertical="center" wrapText="1"/>
    </xf>
    <xf numFmtId="0" fontId="5" fillId="0" borderId="45" xfId="0" applyNumberFormat="1" applyFont="1" applyBorder="1" applyAlignment="1">
      <alignment horizontal="left"/>
    </xf>
    <xf numFmtId="0" fontId="5" fillId="0" borderId="17" xfId="0" applyNumberFormat="1" applyFont="1" applyBorder="1" applyAlignment="1">
      <alignment horizontal="left" vertical="center" wrapText="1"/>
    </xf>
    <xf numFmtId="0" fontId="9" fillId="5" borderId="9" xfId="0" applyNumberFormat="1" applyFont="1" applyFill="1" applyBorder="1" applyAlignment="1">
      <alignment horizontal="center"/>
    </xf>
    <xf numFmtId="0" fontId="9" fillId="5" borderId="9" xfId="0" applyNumberFormat="1" applyFont="1" applyFill="1" applyBorder="1" applyAlignment="1">
      <alignment horizontal="center" wrapText="1"/>
    </xf>
    <xf numFmtId="0" fontId="9" fillId="5" borderId="46" xfId="0" applyNumberFormat="1" applyFont="1" applyFill="1" applyBorder="1" applyAlignment="1">
      <alignment horizontal="center"/>
    </xf>
    <xf numFmtId="0" fontId="4" fillId="0" borderId="0" xfId="0" applyNumberFormat="1" applyFont="1" applyBorder="1" applyAlignment="1">
      <alignment vertical="top"/>
    </xf>
    <xf numFmtId="0" fontId="3"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3" fillId="0" borderId="0" xfId="0" applyFont="1" applyAlignment="1">
      <alignment horizontal="right" vertical="top"/>
    </xf>
    <xf numFmtId="0" fontId="12" fillId="0" borderId="0" xfId="0" applyNumberFormat="1" applyFont="1" applyBorder="1" applyAlignment="1">
      <alignment horizontal="right" vertical="top"/>
    </xf>
    <xf numFmtId="0" fontId="3" fillId="0" borderId="0" xfId="0" applyFont="1" applyAlignment="1">
      <alignment vertical="center" wrapText="1"/>
    </xf>
    <xf numFmtId="0" fontId="5" fillId="0" borderId="3" xfId="0" applyFont="1" applyBorder="1"/>
    <xf numFmtId="0" fontId="5" fillId="0" borderId="3" xfId="0" applyNumberFormat="1" applyFont="1" applyBorder="1" applyAlignment="1"/>
    <xf numFmtId="0" fontId="3" fillId="0" borderId="0" xfId="0" applyFont="1" applyBorder="1" applyAlignment="1">
      <alignment horizontal="left"/>
    </xf>
    <xf numFmtId="0" fontId="0" fillId="0" borderId="2" xfId="0" applyNumberFormat="1" applyFill="1" applyBorder="1"/>
    <xf numFmtId="0" fontId="0" fillId="0" borderId="1" xfId="0" applyNumberFormat="1" applyFill="1" applyBorder="1"/>
    <xf numFmtId="0" fontId="0" fillId="0" borderId="25" xfId="0" applyNumberFormat="1" applyFill="1" applyBorder="1" applyAlignment="1">
      <alignment horizontal="center" vertical="center" textRotation="90"/>
    </xf>
    <xf numFmtId="0" fontId="5" fillId="0" borderId="30" xfId="0" applyNumberFormat="1" applyFont="1" applyBorder="1" applyAlignment="1">
      <alignment wrapText="1"/>
    </xf>
    <xf numFmtId="0" fontId="5" fillId="0" borderId="18" xfId="0" applyNumberFormat="1" applyFont="1" applyBorder="1" applyAlignment="1">
      <alignment horizontal="center"/>
    </xf>
    <xf numFmtId="0" fontId="5" fillId="0" borderId="34" xfId="0" applyNumberFormat="1" applyFont="1" applyBorder="1" applyAlignment="1">
      <alignment horizontal="center"/>
    </xf>
    <xf numFmtId="165" fontId="3" fillId="0" borderId="1" xfId="1" applyNumberFormat="1" applyFont="1" applyBorder="1"/>
    <xf numFmtId="165" fontId="3" fillId="0" borderId="32" xfId="1" applyNumberFormat="1" applyFont="1" applyBorder="1"/>
    <xf numFmtId="165" fontId="3" fillId="0" borderId="4" xfId="1" applyNumberFormat="1" applyFont="1" applyBorder="1"/>
    <xf numFmtId="165" fontId="3" fillId="0" borderId="33" xfId="1" applyNumberFormat="1" applyFont="1" applyBorder="1"/>
    <xf numFmtId="165" fontId="3" fillId="0" borderId="0" xfId="1" applyNumberFormat="1" applyFont="1" applyBorder="1"/>
    <xf numFmtId="165" fontId="5" fillId="0" borderId="32" xfId="1" applyNumberFormat="1" applyFont="1" applyBorder="1"/>
    <xf numFmtId="165" fontId="5" fillId="0" borderId="33" xfId="0" applyNumberFormat="1" applyFont="1" applyBorder="1"/>
    <xf numFmtId="165" fontId="0" fillId="0" borderId="2" xfId="1" applyNumberFormat="1" applyFont="1" applyFill="1" applyBorder="1"/>
    <xf numFmtId="165" fontId="0" fillId="0" borderId="1" xfId="1" applyNumberFormat="1" applyFont="1" applyFill="1" applyBorder="1"/>
    <xf numFmtId="165" fontId="0" fillId="0" borderId="18" xfId="1" applyNumberFormat="1" applyFont="1" applyBorder="1"/>
    <xf numFmtId="165" fontId="0" fillId="0" borderId="19" xfId="1" applyNumberFormat="1" applyFont="1" applyFill="1" applyBorder="1"/>
    <xf numFmtId="165" fontId="0" fillId="0" borderId="19" xfId="1" applyNumberFormat="1" applyFont="1" applyBorder="1"/>
    <xf numFmtId="0" fontId="0" fillId="0" borderId="2" xfId="0" applyNumberFormat="1" applyBorder="1"/>
    <xf numFmtId="165" fontId="0" fillId="0" borderId="1" xfId="1" applyNumberFormat="1" applyFont="1" applyBorder="1"/>
    <xf numFmtId="165" fontId="7" fillId="6" borderId="19" xfId="1" applyNumberFormat="1" applyFont="1" applyFill="1" applyBorder="1"/>
    <xf numFmtId="165" fontId="5" fillId="0" borderId="2" xfId="1" applyNumberFormat="1" applyFont="1" applyBorder="1" applyAlignment="1">
      <alignment horizontal="center"/>
    </xf>
    <xf numFmtId="165" fontId="5" fillId="0" borderId="1" xfId="1" applyNumberFormat="1" applyFont="1" applyBorder="1" applyAlignment="1">
      <alignment horizontal="center"/>
    </xf>
    <xf numFmtId="165" fontId="5" fillId="0" borderId="1" xfId="1" applyNumberFormat="1" applyFont="1" applyFill="1" applyBorder="1"/>
    <xf numFmtId="165" fontId="5" fillId="3" borderId="8" xfId="1" applyNumberFormat="1" applyFont="1" applyFill="1" applyBorder="1" applyAlignment="1">
      <alignment horizontal="center"/>
    </xf>
    <xf numFmtId="165" fontId="5" fillId="0" borderId="4" xfId="1" applyNumberFormat="1" applyFont="1" applyBorder="1" applyAlignment="1">
      <alignment horizontal="center"/>
    </xf>
    <xf numFmtId="165" fontId="5" fillId="0" borderId="0" xfId="1" applyNumberFormat="1" applyFont="1" applyBorder="1" applyAlignment="1">
      <alignment horizontal="center"/>
    </xf>
    <xf numFmtId="169" fontId="5" fillId="0" borderId="4" xfId="1" applyNumberFormat="1" applyFont="1" applyBorder="1" applyAlignment="1">
      <alignment horizontal="center"/>
    </xf>
    <xf numFmtId="165" fontId="0" fillId="0" borderId="16" xfId="1" applyNumberFormat="1" applyFont="1" applyFill="1" applyBorder="1"/>
    <xf numFmtId="165" fontId="3" fillId="0" borderId="16" xfId="1" applyNumberFormat="1" applyFont="1" applyBorder="1"/>
    <xf numFmtId="165" fontId="3" fillId="0" borderId="15" xfId="1" applyNumberFormat="1" applyFont="1" applyBorder="1"/>
    <xf numFmtId="165" fontId="3" fillId="0" borderId="2" xfId="1" applyNumberFormat="1" applyFont="1" applyBorder="1"/>
    <xf numFmtId="43" fontId="3" fillId="0" borderId="0" xfId="0" applyNumberFormat="1" applyFont="1"/>
    <xf numFmtId="0" fontId="0" fillId="0" borderId="24" xfId="0" applyNumberFormat="1" applyBorder="1"/>
    <xf numFmtId="0" fontId="8" fillId="0" borderId="0" xfId="0" applyNumberFormat="1" applyFont="1" applyBorder="1" applyAlignment="1">
      <alignment horizontal="right" vertical="center" wrapText="1"/>
    </xf>
    <xf numFmtId="0" fontId="5" fillId="2" borderId="4" xfId="0" applyNumberFormat="1" applyFont="1" applyFill="1" applyBorder="1" applyAlignment="1">
      <alignment horizontal="right" wrapText="1"/>
    </xf>
    <xf numFmtId="0" fontId="5" fillId="3" borderId="8" xfId="0" applyNumberFormat="1" applyFont="1" applyFill="1" applyBorder="1" applyAlignment="1">
      <alignment horizontal="right" wrapText="1"/>
    </xf>
    <xf numFmtId="0" fontId="5" fillId="0" borderId="2" xfId="0" applyNumberFormat="1" applyFont="1" applyBorder="1" applyAlignment="1">
      <alignment horizontal="right"/>
    </xf>
    <xf numFmtId="0" fontId="5" fillId="0" borderId="1" xfId="0" applyNumberFormat="1" applyFont="1" applyFill="1" applyBorder="1" applyAlignment="1">
      <alignment horizontal="right"/>
    </xf>
    <xf numFmtId="0" fontId="5" fillId="0" borderId="1" xfId="3" applyNumberFormat="1" applyFont="1" applyBorder="1" applyAlignment="1">
      <alignment horizontal="right"/>
    </xf>
    <xf numFmtId="0" fontId="5" fillId="3" borderId="8" xfId="0" applyNumberFormat="1" applyFont="1" applyFill="1" applyBorder="1" applyAlignment="1">
      <alignment horizontal="right"/>
    </xf>
    <xf numFmtId="0" fontId="5" fillId="0" borderId="1" xfId="0" applyNumberFormat="1" applyFont="1" applyBorder="1" applyAlignment="1">
      <alignment horizontal="right"/>
    </xf>
    <xf numFmtId="1" fontId="5" fillId="0" borderId="1" xfId="3" applyNumberFormat="1" applyFont="1" applyBorder="1" applyAlignment="1">
      <alignment horizontal="right"/>
    </xf>
    <xf numFmtId="0" fontId="5" fillId="0" borderId="18" xfId="3" applyNumberFormat="1" applyFont="1" applyBorder="1" applyAlignment="1">
      <alignment horizontal="right"/>
    </xf>
    <xf numFmtId="0" fontId="5" fillId="0" borderId="4" xfId="0" applyNumberFormat="1" applyFont="1" applyBorder="1" applyAlignment="1">
      <alignment horizontal="right"/>
    </xf>
    <xf numFmtId="0" fontId="5" fillId="0" borderId="0" xfId="0" applyNumberFormat="1" applyFont="1" applyBorder="1" applyAlignment="1">
      <alignment horizontal="right"/>
    </xf>
    <xf numFmtId="0" fontId="3" fillId="0" borderId="0" xfId="0" applyNumberFormat="1" applyFont="1" applyAlignment="1">
      <alignment horizontal="right"/>
    </xf>
    <xf numFmtId="165" fontId="3" fillId="0" borderId="0" xfId="0" applyNumberFormat="1" applyFont="1" applyFill="1"/>
    <xf numFmtId="165" fontId="3" fillId="0" borderId="1" xfId="1" applyNumberFormat="1" applyFont="1" applyFill="1" applyBorder="1"/>
    <xf numFmtId="165" fontId="5" fillId="0" borderId="4" xfId="1" applyNumberFormat="1" applyFont="1" applyBorder="1"/>
    <xf numFmtId="165" fontId="5" fillId="0" borderId="33" xfId="1" applyNumberFormat="1" applyFont="1" applyBorder="1"/>
    <xf numFmtId="165" fontId="0" fillId="0" borderId="19" xfId="0" applyNumberFormat="1" applyBorder="1"/>
    <xf numFmtId="0" fontId="0" fillId="0" borderId="19" xfId="0" applyNumberFormat="1" applyBorder="1"/>
    <xf numFmtId="165" fontId="0" fillId="0" borderId="22" xfId="1" applyNumberFormat="1" applyFont="1" applyBorder="1"/>
    <xf numFmtId="165" fontId="0" fillId="0" borderId="20" xfId="1" applyNumberFormat="1" applyFont="1" applyBorder="1"/>
    <xf numFmtId="0" fontId="0" fillId="0" borderId="1" xfId="0" applyNumberFormat="1" applyBorder="1"/>
    <xf numFmtId="0" fontId="5" fillId="3" borderId="30" xfId="0" applyNumberFormat="1" applyFont="1" applyFill="1" applyBorder="1"/>
    <xf numFmtId="0" fontId="3" fillId="3" borderId="1" xfId="0" applyNumberFormat="1" applyFont="1" applyFill="1" applyBorder="1"/>
    <xf numFmtId="0" fontId="5" fillId="7" borderId="0" xfId="0" applyNumberFormat="1" applyFont="1" applyFill="1" applyBorder="1"/>
    <xf numFmtId="165" fontId="5" fillId="7" borderId="1" xfId="1" applyNumberFormat="1" applyFont="1" applyFill="1" applyBorder="1"/>
    <xf numFmtId="165" fontId="5" fillId="7" borderId="32" xfId="1" applyNumberFormat="1" applyFont="1" applyFill="1" applyBorder="1"/>
    <xf numFmtId="0" fontId="12" fillId="0" borderId="0" xfId="0" applyFont="1" applyAlignment="1">
      <alignment horizontal="right" vertical="top"/>
    </xf>
    <xf numFmtId="0" fontId="3" fillId="0" borderId="0" xfId="1" applyNumberFormat="1" applyFont="1" applyFill="1" applyBorder="1" applyAlignment="1">
      <alignment horizontal="left" vertical="top" wrapText="1"/>
    </xf>
    <xf numFmtId="165" fontId="3" fillId="0" borderId="0" xfId="0" applyNumberFormat="1" applyFont="1"/>
    <xf numFmtId="165" fontId="5" fillId="0" borderId="0" xfId="0" applyNumberFormat="1" applyFont="1"/>
    <xf numFmtId="0" fontId="3" fillId="0" borderId="0" xfId="0" applyNumberFormat="1" applyFont="1" applyAlignment="1">
      <alignment horizontal="left"/>
    </xf>
    <xf numFmtId="0" fontId="3" fillId="0" borderId="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Alignment="1">
      <alignment horizontal="left"/>
    </xf>
    <xf numFmtId="0" fontId="1" fillId="0" borderId="0" xfId="0" applyNumberFormat="1" applyFont="1" applyFill="1" applyBorder="1" applyAlignment="1">
      <alignment horizontal="left"/>
    </xf>
    <xf numFmtId="0" fontId="1" fillId="0" borderId="0" xfId="0" applyNumberFormat="1" applyFont="1" applyAlignment="1">
      <alignment horizontal="left"/>
    </xf>
    <xf numFmtId="0" fontId="0" fillId="0" borderId="0" xfId="0" applyNumberFormat="1" applyAlignment="1">
      <alignment horizontal="left"/>
    </xf>
    <xf numFmtId="0" fontId="0" fillId="0" borderId="24" xfId="0" applyNumberFormat="1" applyBorder="1" applyAlignment="1">
      <alignment horizontal="left"/>
    </xf>
    <xf numFmtId="0" fontId="7" fillId="6" borderId="24" xfId="0" applyNumberFormat="1" applyFont="1" applyFill="1" applyBorder="1" applyAlignment="1">
      <alignment horizontal="left"/>
    </xf>
    <xf numFmtId="0" fontId="3" fillId="0" borderId="19" xfId="0" applyNumberFormat="1" applyFont="1" applyBorder="1" applyAlignment="1">
      <alignment horizontal="left" wrapText="1"/>
    </xf>
    <xf numFmtId="165" fontId="3" fillId="0" borderId="32" xfId="1" applyNumberFormat="1" applyFont="1" applyFill="1" applyBorder="1"/>
    <xf numFmtId="165" fontId="3" fillId="0" borderId="9" xfId="1" applyNumberFormat="1" applyFont="1" applyFill="1" applyBorder="1"/>
    <xf numFmtId="165" fontId="3" fillId="0" borderId="9" xfId="1" applyNumberFormat="1" applyFont="1" applyFill="1" applyBorder="1" applyAlignment="1">
      <alignment horizontal="right"/>
    </xf>
    <xf numFmtId="43" fontId="3" fillId="0" borderId="0" xfId="1" applyFont="1" applyFill="1"/>
    <xf numFmtId="0" fontId="5" fillId="0" borderId="38" xfId="0" applyNumberFormat="1" applyFont="1" applyFill="1" applyBorder="1"/>
    <xf numFmtId="0" fontId="3" fillId="0" borderId="8" xfId="0" applyNumberFormat="1" applyFont="1" applyFill="1" applyBorder="1"/>
    <xf numFmtId="0" fontId="3" fillId="0" borderId="31" xfId="0" applyNumberFormat="1" applyFont="1" applyFill="1" applyBorder="1"/>
    <xf numFmtId="0" fontId="3" fillId="0" borderId="27" xfId="0" applyNumberFormat="1" applyFont="1" applyFill="1" applyBorder="1"/>
    <xf numFmtId="0" fontId="3" fillId="0" borderId="27" xfId="0" applyNumberFormat="1" applyFont="1" applyBorder="1"/>
    <xf numFmtId="0" fontId="20" fillId="0" borderId="0" xfId="0" applyFont="1" applyAlignment="1">
      <alignment vertical="center"/>
    </xf>
    <xf numFmtId="0" fontId="5" fillId="6" borderId="28" xfId="0" applyNumberFormat="1" applyFont="1" applyFill="1" applyBorder="1" applyAlignment="1">
      <alignment horizontal="center" vertical="center" textRotation="90"/>
    </xf>
    <xf numFmtId="0" fontId="0" fillId="6" borderId="27" xfId="0" applyNumberFormat="1" applyFill="1" applyBorder="1" applyAlignment="1">
      <alignment horizontal="center" vertical="center" textRotation="90"/>
    </xf>
    <xf numFmtId="0" fontId="0" fillId="6" borderId="25" xfId="0" applyNumberFormat="1" applyFill="1" applyBorder="1" applyAlignment="1">
      <alignment horizontal="center" vertical="center" textRotation="90"/>
    </xf>
    <xf numFmtId="0" fontId="5" fillId="3" borderId="28" xfId="0" applyNumberFormat="1" applyFont="1" applyFill="1" applyBorder="1" applyAlignment="1">
      <alignment horizontal="center" vertical="center" textRotation="90"/>
    </xf>
    <xf numFmtId="0" fontId="5" fillId="3" borderId="27" xfId="0" applyNumberFormat="1" applyFont="1" applyFill="1" applyBorder="1" applyAlignment="1">
      <alignment horizontal="center" vertical="center" textRotation="90"/>
    </xf>
    <xf numFmtId="0" fontId="5" fillId="3" borderId="25" xfId="0" applyNumberFormat="1" applyFont="1" applyFill="1" applyBorder="1" applyAlignment="1">
      <alignment horizontal="center" vertical="center" textRotation="90"/>
    </xf>
    <xf numFmtId="0" fontId="8" fillId="0" borderId="28"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8" fillId="0" borderId="12"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5" fillId="6" borderId="27" xfId="0" applyNumberFormat="1" applyFont="1" applyFill="1" applyBorder="1" applyAlignment="1">
      <alignment horizontal="center" vertical="center" textRotation="90"/>
    </xf>
    <xf numFmtId="0" fontId="5" fillId="6" borderId="42" xfId="0" applyNumberFormat="1" applyFont="1" applyFill="1" applyBorder="1" applyAlignment="1">
      <alignment horizontal="center" vertical="center" textRotation="90"/>
    </xf>
    <xf numFmtId="0" fontId="1" fillId="0" borderId="22" xfId="0" applyNumberFormat="1" applyFont="1" applyFill="1" applyBorder="1"/>
    <xf numFmtId="0" fontId="1" fillId="0" borderId="24" xfId="0" applyNumberFormat="1" applyFont="1" applyFill="1" applyBorder="1"/>
    <xf numFmtId="0" fontId="0" fillId="0" borderId="22" xfId="0" applyNumberFormat="1" applyBorder="1"/>
    <xf numFmtId="0" fontId="0" fillId="0" borderId="24" xfId="0" applyNumberFormat="1" applyBorder="1"/>
    <xf numFmtId="0" fontId="8" fillId="0" borderId="20"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6" xfId="0" applyNumberFormat="1" applyFont="1" applyBorder="1" applyAlignment="1">
      <alignment horizontal="center" wrapText="1"/>
    </xf>
    <xf numFmtId="0" fontId="8" fillId="0" borderId="13" xfId="0" applyNumberFormat="1" applyFont="1" applyBorder="1" applyAlignment="1">
      <alignment horizontal="center" wrapText="1"/>
    </xf>
    <xf numFmtId="0" fontId="10" fillId="3" borderId="0" xfId="0" applyFont="1" applyFill="1" applyAlignment="1">
      <alignment horizontal="center"/>
    </xf>
    <xf numFmtId="0" fontId="9" fillId="3" borderId="28" xfId="0" applyFont="1" applyFill="1" applyBorder="1" applyAlignment="1">
      <alignment horizontal="center" vertical="center" textRotation="90"/>
    </xf>
    <xf numFmtId="0" fontId="9" fillId="3" borderId="27" xfId="0" applyFont="1" applyFill="1" applyBorder="1" applyAlignment="1">
      <alignment horizontal="center" vertical="center" textRotation="90"/>
    </xf>
    <xf numFmtId="0" fontId="9" fillId="3" borderId="25" xfId="0" applyFont="1" applyFill="1" applyBorder="1" applyAlignment="1">
      <alignment horizontal="center" vertical="center" textRotation="90"/>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0" fontId="3" fillId="0" borderId="0" xfId="0" applyNumberFormat="1" applyFont="1" applyFill="1" applyBorder="1" applyAlignment="1">
      <alignment horizontal="center" vertical="center" textRotation="90"/>
    </xf>
    <xf numFmtId="0" fontId="3" fillId="0" borderId="13" xfId="0" applyNumberFormat="1" applyFont="1" applyFill="1" applyBorder="1"/>
    <xf numFmtId="165" fontId="3" fillId="0" borderId="47" xfId="1" applyNumberFormat="1" applyFont="1" applyFill="1" applyBorder="1"/>
    <xf numFmtId="0" fontId="3" fillId="0" borderId="10" xfId="0" applyNumberFormat="1" applyFont="1" applyFill="1" applyBorder="1"/>
  </cellXfs>
  <cellStyles count="8">
    <cellStyle name="Comma" xfId="1" builtinId="3"/>
    <cellStyle name="Comma 2" xfId="2" xr:uid="{00000000-0005-0000-0000-000001000000}"/>
    <cellStyle name="Currency" xfId="3" builtinId="4"/>
    <cellStyle name="Normal" xfId="0" builtinId="0"/>
    <cellStyle name="Normal 2" xfId="4" xr:uid="{00000000-0005-0000-0000-000004000000}"/>
    <cellStyle name="Normal 3" xfId="5" xr:uid="{00000000-0005-0000-0000-000005000000}"/>
    <cellStyle name="Normal 4" xfId="6" xr:uid="{00000000-0005-0000-0000-000006000000}"/>
    <cellStyle name="Percent" xfId="7"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62"/>
  <sheetViews>
    <sheetView topLeftCell="A16" workbookViewId="0">
      <selection activeCell="F1" sqref="F1:G1048576"/>
    </sheetView>
  </sheetViews>
  <sheetFormatPr defaultColWidth="8.7265625" defaultRowHeight="12.75" x14ac:dyDescent="0.2"/>
  <cols>
    <col min="1" max="1" width="2.26953125" style="7" customWidth="1"/>
    <col min="2" max="2" width="44.08984375" style="4" customWidth="1"/>
    <col min="3" max="3" width="13.26953125" style="11" customWidth="1"/>
    <col min="4" max="4" width="13.453125" style="11" customWidth="1"/>
    <col min="5" max="5" width="13.26953125" style="11" customWidth="1"/>
    <col min="6" max="7" width="13.453125" style="11" customWidth="1"/>
    <col min="8" max="9" width="8.7265625" style="8"/>
    <col min="10" max="10" width="1.26953125" style="8" customWidth="1"/>
    <col min="11" max="41" width="8.7265625" style="8"/>
    <col min="42" max="16384" width="8.7265625" style="7"/>
  </cols>
  <sheetData>
    <row r="1" spans="1:41" ht="16.5" thickBot="1" x14ac:dyDescent="0.25">
      <c r="B1" s="7"/>
      <c r="C1" s="76"/>
      <c r="D1" s="76"/>
      <c r="E1" s="76"/>
      <c r="F1" s="76"/>
      <c r="G1" s="76"/>
    </row>
    <row r="2" spans="1:41" ht="31.5" customHeight="1" x14ac:dyDescent="0.2">
      <c r="A2" s="300" t="s">
        <v>102</v>
      </c>
      <c r="B2" s="301"/>
      <c r="C2" s="102" t="s">
        <v>18</v>
      </c>
      <c r="D2" s="102" t="s">
        <v>18</v>
      </c>
      <c r="E2" s="102" t="s">
        <v>18</v>
      </c>
      <c r="F2" s="102" t="s">
        <v>18</v>
      </c>
      <c r="G2" s="103" t="s">
        <v>18</v>
      </c>
    </row>
    <row r="3" spans="1:41" ht="12.75" customHeight="1" x14ac:dyDescent="0.2">
      <c r="A3" s="302"/>
      <c r="B3" s="303"/>
      <c r="C3" s="12" t="s">
        <v>43</v>
      </c>
      <c r="D3" s="12" t="s">
        <v>117</v>
      </c>
      <c r="E3" s="12" t="s">
        <v>118</v>
      </c>
      <c r="F3" s="12" t="s">
        <v>119</v>
      </c>
      <c r="G3" s="104" t="s">
        <v>120</v>
      </c>
    </row>
    <row r="4" spans="1:41" ht="14.25" customHeight="1" x14ac:dyDescent="0.2">
      <c r="A4" s="304"/>
      <c r="B4" s="305"/>
      <c r="C4" s="79"/>
      <c r="D4" s="79"/>
      <c r="E4" s="79"/>
      <c r="F4" s="79"/>
      <c r="G4" s="105"/>
    </row>
    <row r="5" spans="1:41" s="77" customFormat="1" ht="20.100000000000001" customHeight="1" x14ac:dyDescent="0.2">
      <c r="A5" s="189"/>
      <c r="B5" s="190" t="s">
        <v>98</v>
      </c>
      <c r="C5" s="86">
        <v>5.3999999999999999E-2</v>
      </c>
      <c r="D5" s="86">
        <v>5.3999999999999999E-2</v>
      </c>
      <c r="E5" s="86">
        <v>5.3999999999999999E-2</v>
      </c>
      <c r="F5" s="86">
        <v>5.3999999999999999E-2</v>
      </c>
      <c r="G5" s="106">
        <v>5.3999999999999999E-2</v>
      </c>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1" s="85" customFormat="1" ht="20.100000000000001" customHeight="1" x14ac:dyDescent="0.2">
      <c r="A6" s="191"/>
      <c r="B6" s="192" t="s">
        <v>101</v>
      </c>
      <c r="C6" s="83">
        <f>560.66*(1+C5)</f>
        <v>590.93564000000003</v>
      </c>
      <c r="D6" s="83">
        <f>C6*(1+D5)</f>
        <v>622.84616456000003</v>
      </c>
      <c r="E6" s="83">
        <f>D6*(1+E5)</f>
        <v>656.47985744624009</v>
      </c>
      <c r="F6" s="83">
        <f>E6*(1+F5)</f>
        <v>691.92976974833709</v>
      </c>
      <c r="G6" s="107">
        <f>F6*(1+G5)</f>
        <v>729.29397731474728</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s="77" customFormat="1" ht="20.100000000000001" customHeight="1" thickBot="1" x14ac:dyDescent="0.25">
      <c r="A7" s="193"/>
      <c r="B7" s="194" t="s">
        <v>99</v>
      </c>
      <c r="C7" s="91">
        <v>3.4000000000000002E-2</v>
      </c>
      <c r="D7" s="91">
        <v>3.4000000000000002E-2</v>
      </c>
      <c r="E7" s="91">
        <v>3.4000000000000002E-2</v>
      </c>
      <c r="F7" s="91">
        <v>3.4000000000000002E-2</v>
      </c>
      <c r="G7" s="108">
        <v>3.4000000000000002E-2</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row>
    <row r="8" spans="1:41" s="32" customFormat="1" ht="12" customHeight="1" x14ac:dyDescent="0.2">
      <c r="A8" s="297" t="s">
        <v>100</v>
      </c>
      <c r="B8" s="174" t="s">
        <v>152</v>
      </c>
      <c r="C8" s="29"/>
      <c r="D8" s="29"/>
      <c r="E8" s="29"/>
      <c r="F8" s="29"/>
      <c r="G8" s="92"/>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row>
    <row r="9" spans="1:41" ht="12" customHeight="1" x14ac:dyDescent="0.2">
      <c r="A9" s="298"/>
      <c r="B9" s="201" t="s">
        <v>52</v>
      </c>
      <c r="C9" s="14"/>
      <c r="D9" s="14"/>
      <c r="E9" s="14"/>
      <c r="F9" s="14"/>
      <c r="G9" s="93"/>
    </row>
    <row r="10" spans="1:41" ht="14.25" customHeight="1" x14ac:dyDescent="0.2">
      <c r="A10" s="298"/>
      <c r="B10" s="271" t="s">
        <v>183</v>
      </c>
      <c r="C10" s="15"/>
      <c r="D10" s="15"/>
      <c r="E10" s="15"/>
      <c r="F10" s="15"/>
      <c r="G10" s="94"/>
    </row>
    <row r="11" spans="1:41" ht="12" customHeight="1" x14ac:dyDescent="0.2">
      <c r="A11" s="298"/>
      <c r="B11" s="202" t="s">
        <v>80</v>
      </c>
      <c r="C11" s="15"/>
      <c r="D11" s="15"/>
      <c r="E11" s="15"/>
      <c r="F11" s="15"/>
      <c r="G11" s="94"/>
    </row>
    <row r="12" spans="1:41" ht="12" customHeight="1" x14ac:dyDescent="0.2">
      <c r="A12" s="298"/>
      <c r="B12" s="117"/>
      <c r="C12" s="15"/>
      <c r="D12" s="15"/>
      <c r="E12" s="15"/>
      <c r="F12" s="15"/>
      <c r="G12" s="94"/>
    </row>
    <row r="13" spans="1:41" s="82" customFormat="1" ht="12" customHeight="1" thickBot="1" x14ac:dyDescent="0.25">
      <c r="A13" s="298"/>
      <c r="B13" s="118" t="s">
        <v>91</v>
      </c>
      <c r="C13" s="60"/>
      <c r="D13" s="60"/>
      <c r="E13" s="60"/>
      <c r="F13" s="60"/>
      <c r="G13" s="9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row>
    <row r="14" spans="1:41" s="32" customFormat="1" ht="12" customHeight="1" x14ac:dyDescent="0.2">
      <c r="A14" s="298"/>
      <c r="B14" s="174" t="s">
        <v>31</v>
      </c>
      <c r="C14" s="30"/>
      <c r="D14" s="30"/>
      <c r="E14" s="30"/>
      <c r="F14" s="30"/>
      <c r="G14" s="8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12" customHeight="1" x14ac:dyDescent="0.2">
      <c r="A15" s="298"/>
      <c r="B15" s="119" t="s">
        <v>116</v>
      </c>
      <c r="G15" s="96"/>
    </row>
    <row r="16" spans="1:41" ht="12" customHeight="1" x14ac:dyDescent="0.2">
      <c r="A16" s="298"/>
      <c r="B16" s="119" t="s">
        <v>26</v>
      </c>
      <c r="G16" s="96"/>
    </row>
    <row r="17" spans="1:41" ht="12" customHeight="1" x14ac:dyDescent="0.2">
      <c r="A17" s="298"/>
      <c r="B17" s="119" t="s">
        <v>115</v>
      </c>
      <c r="C17" s="13"/>
      <c r="D17" s="13"/>
      <c r="E17" s="13"/>
      <c r="F17" s="13"/>
      <c r="G17" s="88"/>
    </row>
    <row r="18" spans="1:41" ht="12" customHeight="1" x14ac:dyDescent="0.2">
      <c r="A18" s="298"/>
      <c r="B18" s="119" t="s">
        <v>28</v>
      </c>
      <c r="C18" s="33"/>
      <c r="D18" s="33"/>
      <c r="E18" s="33"/>
      <c r="F18" s="33"/>
      <c r="G18" s="97"/>
    </row>
    <row r="19" spans="1:41" ht="12" customHeight="1" x14ac:dyDescent="0.2">
      <c r="A19" s="298"/>
      <c r="B19" s="200" t="s">
        <v>96</v>
      </c>
      <c r="C19" s="13"/>
      <c r="D19" s="13"/>
      <c r="E19" s="13"/>
      <c r="F19" s="13"/>
      <c r="G19" s="88"/>
    </row>
    <row r="20" spans="1:41" ht="12" customHeight="1" x14ac:dyDescent="0.2">
      <c r="A20" s="298"/>
      <c r="B20" s="119" t="s">
        <v>108</v>
      </c>
      <c r="C20" s="33"/>
      <c r="D20" s="33"/>
      <c r="E20" s="33"/>
      <c r="F20" s="33"/>
      <c r="G20" s="101"/>
    </row>
    <row r="21" spans="1:41" ht="12" customHeight="1" x14ac:dyDescent="0.2">
      <c r="A21" s="298"/>
      <c r="B21" s="121" t="s">
        <v>113</v>
      </c>
      <c r="C21" s="33"/>
      <c r="D21" s="33"/>
      <c r="E21" s="33"/>
      <c r="F21" s="33"/>
      <c r="G21" s="101"/>
    </row>
    <row r="22" spans="1:41" ht="12" customHeight="1" x14ac:dyDescent="0.2">
      <c r="A22" s="298"/>
      <c r="B22" s="120"/>
      <c r="C22" s="13"/>
      <c r="D22" s="13"/>
      <c r="E22" s="13"/>
      <c r="F22" s="13"/>
      <c r="G22" s="98"/>
    </row>
    <row r="23" spans="1:41" ht="12" hidden="1" customHeight="1" x14ac:dyDescent="0.2">
      <c r="A23" s="298"/>
      <c r="B23" s="120"/>
      <c r="C23" s="13"/>
      <c r="D23" s="13"/>
      <c r="E23" s="13"/>
      <c r="F23" s="13"/>
      <c r="G23" s="98"/>
    </row>
    <row r="24" spans="1:41" ht="12" hidden="1" customHeight="1" x14ac:dyDescent="0.2">
      <c r="A24" s="298"/>
      <c r="B24" s="121"/>
      <c r="C24" s="13"/>
      <c r="D24" s="13"/>
      <c r="E24" s="13"/>
      <c r="F24" s="13"/>
      <c r="G24" s="98"/>
    </row>
    <row r="25" spans="1:41" ht="12" hidden="1" customHeight="1" x14ac:dyDescent="0.2">
      <c r="A25" s="298"/>
      <c r="B25" s="121"/>
      <c r="C25" s="13"/>
      <c r="D25" s="13"/>
      <c r="E25" s="13"/>
      <c r="F25" s="13"/>
      <c r="G25" s="98"/>
    </row>
    <row r="26" spans="1:41" ht="12" hidden="1" customHeight="1" x14ac:dyDescent="0.2">
      <c r="A26" s="298"/>
      <c r="B26" s="120"/>
      <c r="G26" s="99"/>
    </row>
    <row r="27" spans="1:41" s="81" customFormat="1" ht="12" customHeight="1" thickBot="1" x14ac:dyDescent="0.25">
      <c r="A27" s="299"/>
      <c r="B27" s="180" t="s">
        <v>71</v>
      </c>
      <c r="C27" s="61">
        <f>560.66*(1+C7)</f>
        <v>579.72244000000001</v>
      </c>
      <c r="D27" s="61">
        <f>C6*(1+D7)</f>
        <v>611.02745176000008</v>
      </c>
      <c r="E27" s="61">
        <f>D6*(1+E7)</f>
        <v>644.02293415504005</v>
      </c>
      <c r="F27" s="61">
        <f>E6*(1+F7)</f>
        <v>678.80017259941224</v>
      </c>
      <c r="G27" s="100">
        <f>F6*(1+G7)</f>
        <v>715.45538191978062</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s="32" customFormat="1" ht="12" customHeight="1" x14ac:dyDescent="0.2">
      <c r="A28" s="294" t="s">
        <v>170</v>
      </c>
      <c r="B28" s="126" t="s">
        <v>106</v>
      </c>
      <c r="C28" s="30"/>
      <c r="D28" s="30"/>
      <c r="E28" s="30"/>
      <c r="F28" s="30"/>
      <c r="G28" s="87"/>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row>
    <row r="29" spans="1:41" ht="12" customHeight="1" x14ac:dyDescent="0.2">
      <c r="A29" s="295"/>
      <c r="B29" s="199" t="s">
        <v>62</v>
      </c>
      <c r="C29" s="13"/>
      <c r="D29" s="13"/>
      <c r="E29" s="13"/>
      <c r="F29" s="13"/>
      <c r="G29" s="88"/>
    </row>
    <row r="30" spans="1:41" ht="12" customHeight="1" x14ac:dyDescent="0.2">
      <c r="A30" s="295"/>
      <c r="B30" s="200" t="s">
        <v>34</v>
      </c>
      <c r="C30" s="13"/>
      <c r="D30" s="13"/>
      <c r="E30" s="13"/>
      <c r="F30" s="13"/>
      <c r="G30" s="88"/>
    </row>
    <row r="31" spans="1:41" ht="12" customHeight="1" x14ac:dyDescent="0.2">
      <c r="A31" s="295"/>
      <c r="B31" s="199" t="s">
        <v>63</v>
      </c>
      <c r="C31" s="13"/>
      <c r="D31" s="13"/>
      <c r="E31" s="13"/>
      <c r="F31" s="13"/>
      <c r="G31" s="88"/>
      <c r="H31" s="3"/>
      <c r="I31" s="3"/>
      <c r="J31" s="3"/>
      <c r="K31" s="3"/>
      <c r="L31" s="3"/>
      <c r="M31" s="3"/>
      <c r="N31" s="3"/>
      <c r="O31" s="3"/>
      <c r="P31" s="3"/>
      <c r="Q31" s="3"/>
      <c r="R31" s="3"/>
      <c r="S31" s="3"/>
      <c r="T31" s="3"/>
      <c r="U31" s="3"/>
      <c r="V31" s="3"/>
      <c r="W31" s="3"/>
      <c r="X31" s="3"/>
      <c r="Y31" s="3"/>
      <c r="Z31" s="3"/>
      <c r="AA31" s="3"/>
    </row>
    <row r="32" spans="1:41" ht="12" customHeight="1" x14ac:dyDescent="0.2">
      <c r="A32" s="295"/>
      <c r="B32" s="200" t="s">
        <v>56</v>
      </c>
      <c r="C32" s="13"/>
      <c r="D32" s="13"/>
      <c r="E32" s="13"/>
      <c r="F32" s="13"/>
      <c r="G32" s="88"/>
      <c r="H32" s="3"/>
      <c r="I32" s="3"/>
      <c r="J32" s="3"/>
      <c r="K32" s="3"/>
      <c r="L32" s="3"/>
      <c r="M32" s="3"/>
      <c r="N32" s="3"/>
      <c r="O32" s="3"/>
      <c r="P32" s="3"/>
      <c r="Q32" s="3"/>
      <c r="R32" s="3"/>
      <c r="S32" s="3"/>
      <c r="T32" s="3"/>
      <c r="U32" s="3"/>
      <c r="V32" s="3"/>
      <c r="W32" s="3"/>
      <c r="X32" s="3"/>
      <c r="Y32" s="3"/>
      <c r="Z32" s="3"/>
      <c r="AA32" s="3"/>
    </row>
    <row r="33" spans="1:27" ht="12" customHeight="1" x14ac:dyDescent="0.2">
      <c r="A33" s="295"/>
      <c r="B33" s="119" t="s">
        <v>29</v>
      </c>
      <c r="C33" s="13"/>
      <c r="D33" s="13"/>
      <c r="E33" s="13"/>
      <c r="F33" s="13"/>
      <c r="G33" s="88"/>
      <c r="H33" s="3"/>
      <c r="I33" s="3"/>
      <c r="J33" s="3"/>
      <c r="K33" s="3"/>
      <c r="L33" s="3"/>
      <c r="M33" s="3"/>
      <c r="N33" s="3"/>
      <c r="O33" s="3"/>
      <c r="P33" s="3"/>
      <c r="Q33" s="3"/>
      <c r="R33" s="3"/>
      <c r="S33" s="3"/>
      <c r="T33" s="3"/>
      <c r="U33" s="3"/>
      <c r="V33" s="3"/>
      <c r="W33" s="3"/>
      <c r="X33" s="3"/>
      <c r="Y33" s="3"/>
      <c r="Z33" s="3"/>
      <c r="AA33" s="3"/>
    </row>
    <row r="34" spans="1:27" ht="12" customHeight="1" x14ac:dyDescent="0.2">
      <c r="A34" s="295"/>
      <c r="B34" s="119" t="s">
        <v>107</v>
      </c>
      <c r="C34" s="13"/>
      <c r="D34" s="13"/>
      <c r="E34" s="13"/>
      <c r="F34" s="13"/>
      <c r="G34" s="88"/>
      <c r="H34" s="3"/>
      <c r="I34" s="3"/>
      <c r="J34" s="3"/>
      <c r="K34" s="3"/>
      <c r="L34" s="3"/>
      <c r="M34" s="3"/>
      <c r="N34" s="3"/>
      <c r="O34" s="3"/>
      <c r="P34" s="3"/>
      <c r="Q34" s="3"/>
      <c r="R34" s="3"/>
      <c r="S34" s="3"/>
      <c r="T34" s="3"/>
      <c r="U34" s="3"/>
      <c r="V34" s="3"/>
      <c r="W34" s="3"/>
      <c r="X34" s="3"/>
      <c r="Y34" s="3"/>
      <c r="Z34" s="3"/>
      <c r="AA34" s="3"/>
    </row>
    <row r="35" spans="1:27" ht="12" customHeight="1" x14ac:dyDescent="0.2">
      <c r="A35" s="295"/>
      <c r="B35" s="119" t="s">
        <v>169</v>
      </c>
      <c r="C35" s="13"/>
      <c r="D35" s="13"/>
      <c r="E35" s="13"/>
      <c r="F35" s="13"/>
      <c r="G35" s="88"/>
      <c r="H35" s="3"/>
      <c r="I35" s="3"/>
      <c r="J35" s="3"/>
      <c r="K35" s="3"/>
      <c r="L35" s="3"/>
      <c r="M35" s="3"/>
      <c r="N35" s="3"/>
      <c r="O35" s="3"/>
      <c r="P35" s="3"/>
      <c r="Q35" s="3"/>
      <c r="R35" s="3"/>
      <c r="S35" s="3"/>
      <c r="T35" s="3"/>
      <c r="U35" s="3"/>
      <c r="V35" s="3"/>
      <c r="W35" s="3"/>
      <c r="X35" s="3"/>
      <c r="Y35" s="3"/>
      <c r="Z35" s="3"/>
      <c r="AA35" s="3"/>
    </row>
    <row r="36" spans="1:27" ht="12" customHeight="1" x14ac:dyDescent="0.2">
      <c r="A36" s="295"/>
      <c r="B36" s="119" t="s">
        <v>111</v>
      </c>
      <c r="C36" s="13"/>
      <c r="D36" s="13"/>
      <c r="E36" s="13"/>
      <c r="F36" s="13"/>
      <c r="G36" s="88"/>
      <c r="H36" s="3"/>
      <c r="I36" s="3"/>
      <c r="J36" s="3"/>
      <c r="K36" s="3"/>
      <c r="L36" s="3"/>
      <c r="M36" s="3"/>
      <c r="N36" s="3"/>
      <c r="O36" s="3"/>
      <c r="P36" s="3"/>
      <c r="Q36" s="3"/>
      <c r="R36" s="3"/>
      <c r="S36" s="3"/>
      <c r="T36" s="3"/>
      <c r="U36" s="3"/>
      <c r="V36" s="3"/>
      <c r="W36" s="3"/>
      <c r="X36" s="3"/>
      <c r="Y36" s="3"/>
      <c r="Z36" s="3"/>
      <c r="AA36" s="3"/>
    </row>
    <row r="37" spans="1:27" ht="12" customHeight="1" x14ac:dyDescent="0.2">
      <c r="A37" s="295"/>
      <c r="B37" s="128" t="s">
        <v>114</v>
      </c>
      <c r="C37" s="13"/>
      <c r="D37" s="13"/>
      <c r="E37" s="13"/>
      <c r="F37" s="13"/>
      <c r="G37" s="88"/>
      <c r="H37" s="3"/>
      <c r="I37" s="3"/>
      <c r="J37" s="3"/>
      <c r="K37" s="3"/>
      <c r="L37" s="3"/>
      <c r="M37" s="3"/>
      <c r="N37" s="3"/>
      <c r="O37" s="3"/>
      <c r="P37" s="3"/>
      <c r="Q37" s="3"/>
      <c r="R37" s="3"/>
      <c r="S37" s="3"/>
      <c r="T37" s="3"/>
      <c r="U37" s="3"/>
      <c r="V37" s="3"/>
      <c r="W37" s="3"/>
      <c r="X37" s="3"/>
      <c r="Y37" s="3"/>
      <c r="Z37" s="3"/>
      <c r="AA37" s="3"/>
    </row>
    <row r="38" spans="1:27" ht="12" customHeight="1" x14ac:dyDescent="0.2">
      <c r="A38" s="295"/>
      <c r="B38" s="128"/>
      <c r="C38" s="13"/>
      <c r="D38" s="13"/>
      <c r="E38" s="13"/>
      <c r="F38" s="13"/>
      <c r="G38" s="88"/>
      <c r="H38" s="3"/>
      <c r="I38" s="3"/>
      <c r="J38" s="3"/>
      <c r="K38" s="3"/>
      <c r="L38" s="3"/>
      <c r="M38" s="3"/>
      <c r="N38" s="3"/>
      <c r="O38" s="3"/>
      <c r="P38" s="3"/>
      <c r="Q38" s="3"/>
      <c r="R38" s="3"/>
      <c r="S38" s="3"/>
      <c r="T38" s="3"/>
      <c r="U38" s="3"/>
      <c r="V38" s="3"/>
      <c r="W38" s="3"/>
      <c r="X38" s="3"/>
      <c r="Y38" s="3"/>
      <c r="Z38" s="3"/>
      <c r="AA38" s="3"/>
    </row>
    <row r="39" spans="1:27" ht="12" hidden="1" customHeight="1" x14ac:dyDescent="0.2">
      <c r="A39" s="295"/>
      <c r="B39" s="128"/>
      <c r="C39" s="13"/>
      <c r="D39" s="13"/>
      <c r="E39" s="13"/>
      <c r="F39" s="13"/>
      <c r="G39" s="88"/>
      <c r="H39" s="3"/>
      <c r="I39" s="3"/>
      <c r="J39" s="3"/>
      <c r="K39" s="3"/>
      <c r="L39" s="3"/>
      <c r="M39" s="3"/>
      <c r="N39" s="3"/>
      <c r="O39" s="3"/>
      <c r="P39" s="3"/>
      <c r="Q39" s="3"/>
      <c r="R39" s="3"/>
      <c r="S39" s="3"/>
      <c r="T39" s="3"/>
      <c r="U39" s="3"/>
      <c r="V39" s="3"/>
      <c r="W39" s="3"/>
      <c r="X39" s="3"/>
      <c r="Y39" s="3"/>
      <c r="Z39" s="3"/>
      <c r="AA39" s="3"/>
    </row>
    <row r="40" spans="1:27" ht="12" hidden="1" customHeight="1" x14ac:dyDescent="0.2">
      <c r="A40" s="295"/>
      <c r="B40" s="120"/>
      <c r="C40" s="13"/>
      <c r="D40" s="13"/>
      <c r="E40" s="13"/>
      <c r="F40" s="13"/>
      <c r="G40" s="88"/>
      <c r="H40" s="3"/>
      <c r="I40" s="3"/>
      <c r="J40" s="3"/>
      <c r="K40" s="3"/>
      <c r="L40" s="3"/>
      <c r="M40" s="3"/>
      <c r="N40" s="3"/>
      <c r="O40" s="3"/>
      <c r="P40" s="3"/>
      <c r="Q40" s="3"/>
      <c r="R40" s="3"/>
      <c r="S40" s="3"/>
      <c r="T40" s="3"/>
      <c r="U40" s="3"/>
      <c r="V40" s="3"/>
      <c r="W40" s="3"/>
      <c r="X40" s="3"/>
      <c r="Y40" s="3"/>
      <c r="Z40" s="3"/>
      <c r="AA40" s="3"/>
    </row>
    <row r="41" spans="1:27" ht="12" hidden="1" customHeight="1" x14ac:dyDescent="0.2">
      <c r="A41" s="295"/>
      <c r="B41" s="129"/>
      <c r="C41" s="13"/>
      <c r="D41" s="13"/>
      <c r="E41" s="13"/>
      <c r="F41" s="13"/>
      <c r="G41" s="88"/>
      <c r="H41" s="3"/>
      <c r="I41" s="3"/>
      <c r="J41" s="3"/>
      <c r="K41" s="3"/>
      <c r="L41" s="3"/>
      <c r="M41" s="3"/>
      <c r="N41" s="3"/>
      <c r="O41" s="3"/>
      <c r="P41" s="3"/>
      <c r="Q41" s="3"/>
      <c r="R41" s="3"/>
      <c r="S41" s="3"/>
      <c r="T41" s="3"/>
      <c r="U41" s="3"/>
      <c r="V41" s="3"/>
      <c r="W41" s="3"/>
      <c r="X41" s="3"/>
      <c r="Y41" s="3"/>
      <c r="Z41" s="3"/>
      <c r="AA41" s="3"/>
    </row>
    <row r="42" spans="1:27" ht="12" customHeight="1" thickBot="1" x14ac:dyDescent="0.25">
      <c r="A42" s="296"/>
      <c r="B42" s="207" t="s">
        <v>57</v>
      </c>
      <c r="C42" s="89"/>
      <c r="D42" s="89"/>
      <c r="E42" s="89"/>
      <c r="F42" s="89"/>
      <c r="G42" s="90"/>
      <c r="H42" s="3"/>
      <c r="I42" s="3"/>
      <c r="J42" s="3"/>
      <c r="K42" s="3"/>
      <c r="L42" s="3"/>
      <c r="M42" s="3"/>
      <c r="N42" s="3"/>
      <c r="O42" s="3"/>
      <c r="P42" s="3"/>
      <c r="Q42" s="3"/>
      <c r="R42" s="3"/>
      <c r="S42" s="3"/>
      <c r="T42" s="3"/>
      <c r="U42" s="3"/>
      <c r="V42" s="3"/>
      <c r="W42" s="3"/>
      <c r="X42" s="3"/>
      <c r="Y42" s="3"/>
      <c r="Z42" s="3"/>
      <c r="AA42" s="3"/>
    </row>
    <row r="43" spans="1:27" ht="12" customHeight="1" x14ac:dyDescent="0.2">
      <c r="B43" s="7"/>
      <c r="C43" s="21"/>
      <c r="D43" s="21"/>
      <c r="E43" s="21"/>
      <c r="F43" s="21"/>
      <c r="G43" s="21"/>
    </row>
    <row r="44" spans="1:27" x14ac:dyDescent="0.2">
      <c r="B44" s="7"/>
      <c r="C44" s="21"/>
      <c r="D44" s="21"/>
      <c r="E44" s="21"/>
      <c r="F44" s="21"/>
      <c r="G44" s="21"/>
    </row>
    <row r="45" spans="1:27" x14ac:dyDescent="0.2">
      <c r="A45" s="46" t="s">
        <v>74</v>
      </c>
      <c r="B45" s="7"/>
      <c r="C45" s="21"/>
      <c r="D45" s="21"/>
      <c r="E45" s="21"/>
      <c r="F45" s="21"/>
      <c r="G45" s="21"/>
    </row>
    <row r="46" spans="1:27" ht="14.25" x14ac:dyDescent="0.2">
      <c r="A46" s="204">
        <v>1</v>
      </c>
      <c r="B46" s="42" t="s">
        <v>166</v>
      </c>
      <c r="C46" s="112"/>
      <c r="D46" s="112"/>
      <c r="E46" s="112"/>
      <c r="F46" s="112"/>
      <c r="G46" s="112"/>
      <c r="H46" s="112"/>
      <c r="I46" s="112"/>
    </row>
    <row r="47" spans="1:27" ht="53.45" customHeight="1" x14ac:dyDescent="0.2">
      <c r="A47" s="203" t="s">
        <v>167</v>
      </c>
      <c r="B47" s="306" t="s">
        <v>168</v>
      </c>
      <c r="C47" s="306"/>
      <c r="D47" s="306"/>
      <c r="E47" s="306"/>
      <c r="F47" s="306"/>
      <c r="G47" s="306"/>
      <c r="H47" s="205"/>
      <c r="I47" s="205"/>
    </row>
    <row r="48" spans="1:27" ht="14.25" x14ac:dyDescent="0.2">
      <c r="A48" s="270">
        <v>3</v>
      </c>
      <c r="B48" s="307" t="s">
        <v>185</v>
      </c>
      <c r="C48" s="307"/>
      <c r="D48" s="307"/>
      <c r="E48" s="307"/>
      <c r="F48" s="307"/>
      <c r="G48" s="307"/>
    </row>
    <row r="49" spans="1:7" x14ac:dyDescent="0.2">
      <c r="A49" s="112"/>
      <c r="B49" s="307"/>
      <c r="C49" s="307"/>
      <c r="D49" s="307"/>
      <c r="E49" s="307"/>
      <c r="F49" s="307"/>
      <c r="G49" s="307"/>
    </row>
    <row r="50" spans="1:7" x14ac:dyDescent="0.2">
      <c r="A50" s="122"/>
      <c r="B50" s="307"/>
      <c r="C50" s="307"/>
      <c r="D50" s="307"/>
      <c r="E50" s="307"/>
      <c r="F50" s="307"/>
      <c r="G50" s="307"/>
    </row>
    <row r="51" spans="1:7" x14ac:dyDescent="0.2">
      <c r="B51" s="7"/>
      <c r="C51" s="21"/>
      <c r="D51" s="21"/>
      <c r="E51" s="21"/>
      <c r="F51" s="21"/>
      <c r="G51" s="21"/>
    </row>
    <row r="52" spans="1:7" x14ac:dyDescent="0.2">
      <c r="B52" s="7"/>
      <c r="C52" s="21"/>
      <c r="D52" s="21"/>
      <c r="E52" s="21"/>
      <c r="F52" s="21"/>
      <c r="G52" s="21"/>
    </row>
    <row r="53" spans="1:7" x14ac:dyDescent="0.2">
      <c r="B53" s="7"/>
      <c r="C53" s="21"/>
      <c r="D53" s="21"/>
      <c r="E53" s="21"/>
      <c r="F53" s="21"/>
      <c r="G53" s="21"/>
    </row>
    <row r="54" spans="1:7" x14ac:dyDescent="0.2">
      <c r="B54" s="7"/>
      <c r="C54" s="21"/>
      <c r="D54" s="21"/>
      <c r="E54" s="21"/>
      <c r="F54" s="21"/>
      <c r="G54" s="21"/>
    </row>
    <row r="55" spans="1:7" x14ac:dyDescent="0.2">
      <c r="B55" s="7"/>
      <c r="C55" s="21"/>
      <c r="D55" s="21"/>
      <c r="E55" s="21"/>
      <c r="F55" s="21"/>
      <c r="G55" s="21"/>
    </row>
    <row r="56" spans="1:7" x14ac:dyDescent="0.2">
      <c r="B56" s="7"/>
      <c r="C56" s="21"/>
      <c r="D56" s="21"/>
      <c r="E56" s="21"/>
      <c r="F56" s="21"/>
      <c r="G56" s="21"/>
    </row>
    <row r="57" spans="1:7" x14ac:dyDescent="0.2">
      <c r="B57" s="7"/>
      <c r="C57" s="21"/>
      <c r="D57" s="21"/>
      <c r="E57" s="21"/>
      <c r="F57" s="21"/>
      <c r="G57" s="21"/>
    </row>
    <row r="58" spans="1:7" x14ac:dyDescent="0.2">
      <c r="B58" s="7"/>
      <c r="C58" s="21"/>
      <c r="D58" s="21"/>
      <c r="E58" s="21"/>
      <c r="F58" s="21"/>
      <c r="G58" s="21"/>
    </row>
    <row r="59" spans="1:7" x14ac:dyDescent="0.2">
      <c r="B59" s="7"/>
      <c r="C59" s="21"/>
      <c r="D59" s="21"/>
      <c r="E59" s="21"/>
      <c r="F59" s="21"/>
      <c r="G59" s="21"/>
    </row>
    <row r="60" spans="1:7" x14ac:dyDescent="0.2">
      <c r="B60" s="7"/>
      <c r="C60" s="21"/>
      <c r="D60" s="21"/>
      <c r="E60" s="21"/>
      <c r="F60" s="21"/>
      <c r="G60" s="21"/>
    </row>
    <row r="61" spans="1:7" x14ac:dyDescent="0.2">
      <c r="B61" s="7"/>
      <c r="C61" s="21"/>
      <c r="D61" s="21"/>
      <c r="E61" s="21"/>
      <c r="F61" s="21"/>
      <c r="G61" s="21"/>
    </row>
    <row r="62" spans="1:7" x14ac:dyDescent="0.2">
      <c r="B62" s="7"/>
      <c r="C62" s="21"/>
      <c r="D62" s="21"/>
      <c r="E62" s="21"/>
      <c r="F62" s="21"/>
      <c r="G62" s="21"/>
    </row>
    <row r="63" spans="1:7" x14ac:dyDescent="0.2">
      <c r="B63" s="7"/>
      <c r="C63" s="21"/>
      <c r="D63" s="21"/>
      <c r="E63" s="21"/>
      <c r="F63" s="21"/>
      <c r="G63" s="21"/>
    </row>
    <row r="64" spans="1:7" x14ac:dyDescent="0.2">
      <c r="B64" s="7"/>
      <c r="C64" s="21"/>
      <c r="D64" s="21"/>
      <c r="E64" s="21"/>
      <c r="F64" s="21"/>
      <c r="G64" s="21"/>
    </row>
    <row r="65" spans="2:7" x14ac:dyDescent="0.2">
      <c r="B65" s="7"/>
      <c r="C65" s="21"/>
      <c r="D65" s="21"/>
      <c r="E65" s="21"/>
      <c r="F65" s="21"/>
      <c r="G65" s="21"/>
    </row>
    <row r="66" spans="2:7" x14ac:dyDescent="0.2">
      <c r="B66" s="7"/>
      <c r="C66" s="21"/>
      <c r="D66" s="21"/>
      <c r="E66" s="21"/>
      <c r="F66" s="21"/>
      <c r="G66" s="21"/>
    </row>
    <row r="67" spans="2:7" x14ac:dyDescent="0.2">
      <c r="B67" s="7"/>
      <c r="C67" s="21"/>
      <c r="D67" s="21"/>
      <c r="E67" s="21"/>
      <c r="F67" s="21"/>
      <c r="G67" s="21"/>
    </row>
    <row r="68" spans="2:7" x14ac:dyDescent="0.2">
      <c r="B68" s="7"/>
      <c r="C68" s="21"/>
      <c r="D68" s="21"/>
      <c r="E68" s="21"/>
      <c r="F68" s="21"/>
      <c r="G68" s="21"/>
    </row>
    <row r="69" spans="2:7" x14ac:dyDescent="0.2">
      <c r="B69" s="7"/>
      <c r="C69" s="21"/>
      <c r="D69" s="21"/>
      <c r="E69" s="21"/>
      <c r="F69" s="21"/>
      <c r="G69" s="21"/>
    </row>
    <row r="70" spans="2:7" x14ac:dyDescent="0.2">
      <c r="B70" s="7"/>
      <c r="C70" s="21"/>
      <c r="D70" s="21"/>
      <c r="E70" s="21"/>
      <c r="F70" s="21"/>
      <c r="G70" s="21"/>
    </row>
    <row r="71" spans="2:7" x14ac:dyDescent="0.2">
      <c r="B71" s="7"/>
      <c r="C71" s="21"/>
      <c r="D71" s="21"/>
      <c r="E71" s="21"/>
      <c r="F71" s="21"/>
      <c r="G71" s="21"/>
    </row>
    <row r="72" spans="2:7" x14ac:dyDescent="0.2">
      <c r="B72" s="7"/>
      <c r="C72" s="21"/>
      <c r="D72" s="21"/>
      <c r="E72" s="21"/>
      <c r="F72" s="21"/>
      <c r="G72" s="21"/>
    </row>
    <row r="73" spans="2:7" x14ac:dyDescent="0.2">
      <c r="B73" s="7"/>
      <c r="C73" s="21"/>
      <c r="D73" s="21"/>
      <c r="E73" s="21"/>
      <c r="F73" s="21"/>
      <c r="G73" s="21"/>
    </row>
    <row r="74" spans="2:7" x14ac:dyDescent="0.2">
      <c r="B74" s="7"/>
      <c r="C74" s="21"/>
      <c r="D74" s="21"/>
      <c r="E74" s="21"/>
      <c r="F74" s="21"/>
      <c r="G74" s="21"/>
    </row>
    <row r="75" spans="2:7" x14ac:dyDescent="0.2">
      <c r="B75" s="7"/>
      <c r="C75" s="21"/>
      <c r="D75" s="21"/>
      <c r="E75" s="21"/>
      <c r="F75" s="21"/>
      <c r="G75" s="21"/>
    </row>
    <row r="76" spans="2:7" x14ac:dyDescent="0.2">
      <c r="B76" s="7"/>
      <c r="C76" s="21"/>
      <c r="D76" s="21"/>
      <c r="E76" s="21"/>
      <c r="F76" s="21"/>
      <c r="G76" s="21"/>
    </row>
    <row r="77" spans="2:7" x14ac:dyDescent="0.2">
      <c r="B77" s="7"/>
      <c r="C77" s="21"/>
      <c r="D77" s="21"/>
      <c r="E77" s="21"/>
      <c r="F77" s="21"/>
      <c r="G77" s="21"/>
    </row>
    <row r="78" spans="2:7" x14ac:dyDescent="0.2">
      <c r="B78" s="7"/>
      <c r="C78" s="21"/>
      <c r="D78" s="21"/>
      <c r="E78" s="21"/>
      <c r="F78" s="21"/>
      <c r="G78" s="21"/>
    </row>
    <row r="79" spans="2:7" x14ac:dyDescent="0.2">
      <c r="B79" s="7"/>
      <c r="C79" s="21"/>
      <c r="D79" s="21"/>
      <c r="E79" s="21"/>
      <c r="F79" s="21"/>
      <c r="G79" s="21"/>
    </row>
    <row r="80" spans="2:7" x14ac:dyDescent="0.2">
      <c r="B80" s="7"/>
      <c r="C80" s="21"/>
      <c r="D80" s="21"/>
      <c r="E80" s="21"/>
      <c r="F80" s="21"/>
      <c r="G80" s="21"/>
    </row>
    <row r="81" spans="2:7" x14ac:dyDescent="0.2">
      <c r="B81" s="7"/>
      <c r="C81" s="21"/>
      <c r="D81" s="21"/>
      <c r="E81" s="21"/>
      <c r="F81" s="21"/>
      <c r="G81" s="21"/>
    </row>
    <row r="82" spans="2:7" x14ac:dyDescent="0.2">
      <c r="B82" s="7"/>
      <c r="C82" s="21"/>
      <c r="D82" s="21"/>
      <c r="E82" s="21"/>
      <c r="F82" s="21"/>
      <c r="G82" s="21"/>
    </row>
    <row r="83" spans="2:7" x14ac:dyDescent="0.2">
      <c r="B83" s="7"/>
      <c r="C83" s="21"/>
      <c r="D83" s="21"/>
      <c r="E83" s="21"/>
      <c r="F83" s="21"/>
      <c r="G83" s="21"/>
    </row>
    <row r="84" spans="2:7" x14ac:dyDescent="0.2">
      <c r="B84" s="7"/>
      <c r="C84" s="21"/>
      <c r="D84" s="21"/>
      <c r="E84" s="21"/>
      <c r="F84" s="21"/>
      <c r="G84" s="21"/>
    </row>
    <row r="85" spans="2:7" x14ac:dyDescent="0.2">
      <c r="B85" s="7"/>
      <c r="C85" s="21"/>
      <c r="D85" s="21"/>
      <c r="E85" s="21"/>
      <c r="F85" s="21"/>
      <c r="G85" s="21"/>
    </row>
    <row r="86" spans="2:7" x14ac:dyDescent="0.2">
      <c r="B86" s="7"/>
      <c r="C86" s="21"/>
      <c r="D86" s="21"/>
      <c r="E86" s="21"/>
      <c r="F86" s="21"/>
      <c r="G86" s="21"/>
    </row>
    <row r="87" spans="2:7" x14ac:dyDescent="0.2">
      <c r="B87" s="7"/>
      <c r="C87" s="21"/>
      <c r="D87" s="21"/>
      <c r="E87" s="21"/>
      <c r="F87" s="21"/>
      <c r="G87" s="21"/>
    </row>
    <row r="88" spans="2:7" x14ac:dyDescent="0.2">
      <c r="B88" s="7"/>
      <c r="C88" s="21"/>
      <c r="D88" s="21"/>
      <c r="E88" s="21"/>
      <c r="F88" s="21"/>
      <c r="G88" s="21"/>
    </row>
    <row r="89" spans="2:7" x14ac:dyDescent="0.2">
      <c r="B89" s="7"/>
      <c r="C89" s="21"/>
      <c r="D89" s="21"/>
      <c r="E89" s="21"/>
      <c r="F89" s="21"/>
      <c r="G89" s="21"/>
    </row>
    <row r="90" spans="2:7" x14ac:dyDescent="0.2">
      <c r="B90" s="7"/>
      <c r="C90" s="21"/>
      <c r="D90" s="21"/>
      <c r="E90" s="21"/>
      <c r="F90" s="21"/>
      <c r="G90" s="21"/>
    </row>
    <row r="91" spans="2:7" x14ac:dyDescent="0.2">
      <c r="B91" s="7"/>
      <c r="C91" s="21"/>
      <c r="D91" s="21"/>
      <c r="E91" s="21"/>
      <c r="F91" s="21"/>
      <c r="G91" s="21"/>
    </row>
    <row r="92" spans="2:7" x14ac:dyDescent="0.2">
      <c r="B92" s="7"/>
      <c r="C92" s="21"/>
      <c r="D92" s="21"/>
      <c r="E92" s="21"/>
      <c r="F92" s="21"/>
      <c r="G92" s="21"/>
    </row>
    <row r="93" spans="2:7" x14ac:dyDescent="0.2">
      <c r="B93" s="7"/>
      <c r="C93" s="21"/>
      <c r="D93" s="21"/>
      <c r="E93" s="21"/>
      <c r="F93" s="21"/>
      <c r="G93" s="21"/>
    </row>
    <row r="94" spans="2:7" x14ac:dyDescent="0.2">
      <c r="B94" s="7"/>
      <c r="C94" s="21"/>
      <c r="D94" s="21"/>
      <c r="E94" s="21"/>
      <c r="F94" s="21"/>
      <c r="G94" s="21"/>
    </row>
    <row r="95" spans="2:7" x14ac:dyDescent="0.2">
      <c r="B95" s="7"/>
      <c r="C95" s="21"/>
      <c r="D95" s="21"/>
      <c r="E95" s="21"/>
      <c r="F95" s="21"/>
      <c r="G95" s="21"/>
    </row>
    <row r="96" spans="2:7" x14ac:dyDescent="0.2">
      <c r="B96" s="7"/>
      <c r="C96" s="21"/>
      <c r="D96" s="21"/>
      <c r="E96" s="21"/>
      <c r="F96" s="21"/>
      <c r="G96" s="21"/>
    </row>
    <row r="97" spans="2:7" x14ac:dyDescent="0.2">
      <c r="B97" s="7"/>
      <c r="C97" s="21"/>
      <c r="D97" s="21"/>
      <c r="E97" s="21"/>
      <c r="F97" s="21"/>
      <c r="G97" s="21"/>
    </row>
    <row r="98" spans="2:7" x14ac:dyDescent="0.2">
      <c r="B98" s="7"/>
      <c r="C98" s="21"/>
      <c r="D98" s="21"/>
      <c r="E98" s="21"/>
      <c r="F98" s="21"/>
      <c r="G98" s="21"/>
    </row>
    <row r="99" spans="2:7" x14ac:dyDescent="0.2">
      <c r="B99" s="7"/>
      <c r="C99" s="21"/>
      <c r="D99" s="21"/>
      <c r="E99" s="21"/>
      <c r="F99" s="21"/>
      <c r="G99" s="21"/>
    </row>
    <row r="100" spans="2:7" x14ac:dyDescent="0.2">
      <c r="B100" s="7"/>
      <c r="C100" s="21"/>
      <c r="D100" s="21"/>
      <c r="E100" s="21"/>
      <c r="F100" s="21"/>
      <c r="G100" s="21"/>
    </row>
    <row r="101" spans="2:7" x14ac:dyDescent="0.2">
      <c r="B101" s="7"/>
      <c r="C101" s="21"/>
      <c r="D101" s="21"/>
      <c r="E101" s="21"/>
      <c r="F101" s="21"/>
      <c r="G101" s="21"/>
    </row>
    <row r="102" spans="2:7" x14ac:dyDescent="0.2">
      <c r="B102" s="7"/>
      <c r="C102" s="21"/>
      <c r="D102" s="21"/>
      <c r="E102" s="21"/>
      <c r="F102" s="21"/>
      <c r="G102" s="21"/>
    </row>
    <row r="103" spans="2:7" x14ac:dyDescent="0.2">
      <c r="B103" s="7"/>
      <c r="C103" s="21"/>
      <c r="D103" s="21"/>
      <c r="E103" s="21"/>
      <c r="F103" s="21"/>
      <c r="G103" s="21"/>
    </row>
    <row r="104" spans="2:7" x14ac:dyDescent="0.2">
      <c r="B104" s="7"/>
      <c r="C104" s="21"/>
      <c r="D104" s="21"/>
      <c r="E104" s="21"/>
      <c r="F104" s="21"/>
      <c r="G104" s="21"/>
    </row>
    <row r="105" spans="2:7" x14ac:dyDescent="0.2">
      <c r="B105" s="7"/>
      <c r="C105" s="21"/>
      <c r="D105" s="21"/>
      <c r="E105" s="21"/>
      <c r="F105" s="21"/>
      <c r="G105" s="21"/>
    </row>
    <row r="106" spans="2:7" x14ac:dyDescent="0.2">
      <c r="B106" s="7"/>
      <c r="C106" s="21"/>
      <c r="D106" s="21"/>
      <c r="E106" s="21"/>
      <c r="F106" s="21"/>
      <c r="G106" s="21"/>
    </row>
    <row r="107" spans="2:7" x14ac:dyDescent="0.2">
      <c r="B107" s="7"/>
      <c r="C107" s="21"/>
      <c r="D107" s="21"/>
      <c r="E107" s="21"/>
      <c r="F107" s="21"/>
      <c r="G107" s="21"/>
    </row>
    <row r="108" spans="2:7" x14ac:dyDescent="0.2">
      <c r="B108" s="7"/>
      <c r="C108" s="21"/>
      <c r="D108" s="21"/>
      <c r="E108" s="21"/>
      <c r="F108" s="21"/>
      <c r="G108" s="21"/>
    </row>
    <row r="109" spans="2:7" x14ac:dyDescent="0.2">
      <c r="B109" s="7"/>
      <c r="C109" s="21"/>
      <c r="D109" s="21"/>
      <c r="E109" s="21"/>
      <c r="F109" s="21"/>
      <c r="G109" s="21"/>
    </row>
    <row r="110" spans="2:7" x14ac:dyDescent="0.2">
      <c r="B110" s="7"/>
      <c r="C110" s="21"/>
      <c r="D110" s="21"/>
      <c r="E110" s="21"/>
      <c r="F110" s="21"/>
      <c r="G110" s="21"/>
    </row>
    <row r="111" spans="2:7" x14ac:dyDescent="0.2">
      <c r="B111" s="7"/>
      <c r="C111" s="21"/>
      <c r="D111" s="21"/>
      <c r="E111" s="21"/>
      <c r="F111" s="21"/>
      <c r="G111" s="21"/>
    </row>
    <row r="112" spans="2:7" x14ac:dyDescent="0.2">
      <c r="B112" s="7"/>
      <c r="C112" s="21"/>
      <c r="D112" s="21"/>
      <c r="E112" s="21"/>
      <c r="F112" s="21"/>
      <c r="G112" s="21"/>
    </row>
    <row r="113" spans="2:7" x14ac:dyDescent="0.2">
      <c r="B113" s="7"/>
      <c r="C113" s="21"/>
      <c r="D113" s="21"/>
      <c r="E113" s="21"/>
      <c r="F113" s="21"/>
      <c r="G113" s="21"/>
    </row>
    <row r="114" spans="2:7" x14ac:dyDescent="0.2">
      <c r="B114" s="7"/>
      <c r="C114" s="21"/>
      <c r="D114" s="21"/>
      <c r="E114" s="21"/>
      <c r="F114" s="21"/>
      <c r="G114" s="21"/>
    </row>
    <row r="115" spans="2:7" x14ac:dyDescent="0.2">
      <c r="B115" s="7"/>
      <c r="C115" s="21"/>
      <c r="D115" s="21"/>
      <c r="E115" s="21"/>
      <c r="F115" s="21"/>
      <c r="G115" s="21"/>
    </row>
    <row r="116" spans="2:7" x14ac:dyDescent="0.2">
      <c r="B116" s="7"/>
      <c r="C116" s="21"/>
      <c r="D116" s="21"/>
      <c r="E116" s="21"/>
      <c r="F116" s="21"/>
      <c r="G116" s="21"/>
    </row>
    <row r="117" spans="2:7" x14ac:dyDescent="0.2">
      <c r="B117" s="7"/>
      <c r="C117" s="21"/>
      <c r="D117" s="21"/>
      <c r="E117" s="21"/>
      <c r="F117" s="21"/>
      <c r="G117" s="21"/>
    </row>
    <row r="118" spans="2:7" x14ac:dyDescent="0.2">
      <c r="B118" s="7"/>
      <c r="C118" s="21"/>
      <c r="D118" s="21"/>
      <c r="E118" s="21"/>
      <c r="F118" s="21"/>
      <c r="G118" s="21"/>
    </row>
    <row r="119" spans="2:7" x14ac:dyDescent="0.2">
      <c r="B119" s="7"/>
      <c r="C119" s="21"/>
      <c r="D119" s="21"/>
      <c r="E119" s="21"/>
      <c r="F119" s="21"/>
      <c r="G119" s="21"/>
    </row>
    <row r="120" spans="2:7" x14ac:dyDescent="0.2">
      <c r="B120" s="7"/>
      <c r="C120" s="21"/>
      <c r="D120" s="21"/>
      <c r="E120" s="21"/>
      <c r="F120" s="21"/>
      <c r="G120" s="21"/>
    </row>
    <row r="121" spans="2:7" x14ac:dyDescent="0.2">
      <c r="B121" s="7"/>
      <c r="C121" s="21"/>
      <c r="D121" s="21"/>
      <c r="E121" s="21"/>
      <c r="F121" s="21"/>
      <c r="G121" s="21"/>
    </row>
    <row r="122" spans="2:7" x14ac:dyDescent="0.2">
      <c r="B122" s="7"/>
      <c r="C122" s="21"/>
      <c r="D122" s="21"/>
      <c r="E122" s="21"/>
      <c r="F122" s="21"/>
      <c r="G122" s="21"/>
    </row>
    <row r="123" spans="2:7" x14ac:dyDescent="0.2">
      <c r="B123" s="7"/>
      <c r="C123" s="21"/>
      <c r="D123" s="21"/>
      <c r="E123" s="21"/>
      <c r="F123" s="21"/>
      <c r="G123" s="21"/>
    </row>
    <row r="124" spans="2:7" x14ac:dyDescent="0.2">
      <c r="B124" s="7"/>
      <c r="C124" s="21"/>
      <c r="D124" s="21"/>
      <c r="E124" s="21"/>
      <c r="F124" s="21"/>
      <c r="G124" s="21"/>
    </row>
    <row r="125" spans="2:7" x14ac:dyDescent="0.2">
      <c r="B125" s="7"/>
      <c r="C125" s="21"/>
      <c r="D125" s="21"/>
      <c r="E125" s="21"/>
      <c r="F125" s="21"/>
      <c r="G125" s="21"/>
    </row>
    <row r="126" spans="2:7" x14ac:dyDescent="0.2">
      <c r="B126" s="7"/>
      <c r="C126" s="21"/>
      <c r="D126" s="21"/>
      <c r="E126" s="21"/>
      <c r="F126" s="21"/>
      <c r="G126" s="21"/>
    </row>
    <row r="127" spans="2:7" x14ac:dyDescent="0.2">
      <c r="B127" s="7"/>
      <c r="C127" s="21"/>
      <c r="D127" s="21"/>
      <c r="E127" s="21"/>
      <c r="F127" s="21"/>
      <c r="G127" s="21"/>
    </row>
    <row r="128" spans="2:7" x14ac:dyDescent="0.2">
      <c r="B128" s="7"/>
      <c r="C128" s="21"/>
      <c r="D128" s="21"/>
      <c r="E128" s="21"/>
      <c r="F128" s="21"/>
      <c r="G128" s="21"/>
    </row>
    <row r="129" spans="2:7" x14ac:dyDescent="0.2">
      <c r="B129" s="7"/>
      <c r="C129" s="21"/>
      <c r="D129" s="21"/>
      <c r="E129" s="21"/>
      <c r="F129" s="21"/>
      <c r="G129" s="21"/>
    </row>
    <row r="130" spans="2:7" x14ac:dyDescent="0.2">
      <c r="B130" s="7"/>
      <c r="C130" s="21"/>
      <c r="D130" s="21"/>
      <c r="E130" s="21"/>
      <c r="F130" s="21"/>
      <c r="G130" s="21"/>
    </row>
    <row r="131" spans="2:7" x14ac:dyDescent="0.2">
      <c r="B131" s="7"/>
      <c r="C131" s="21"/>
      <c r="D131" s="21"/>
      <c r="E131" s="21"/>
      <c r="F131" s="21"/>
      <c r="G131" s="21"/>
    </row>
    <row r="132" spans="2:7" x14ac:dyDescent="0.2">
      <c r="B132" s="7"/>
      <c r="C132" s="21"/>
      <c r="D132" s="21"/>
      <c r="E132" s="21"/>
      <c r="F132" s="21"/>
      <c r="G132" s="21"/>
    </row>
    <row r="133" spans="2:7" x14ac:dyDescent="0.2">
      <c r="B133" s="7"/>
      <c r="C133" s="21"/>
      <c r="D133" s="21"/>
      <c r="E133" s="21"/>
      <c r="F133" s="21"/>
      <c r="G133" s="21"/>
    </row>
    <row r="134" spans="2:7" x14ac:dyDescent="0.2">
      <c r="B134" s="7"/>
      <c r="C134" s="21"/>
      <c r="D134" s="21"/>
      <c r="E134" s="21"/>
      <c r="F134" s="21"/>
      <c r="G134" s="21"/>
    </row>
    <row r="135" spans="2:7" x14ac:dyDescent="0.2">
      <c r="B135" s="7"/>
      <c r="C135" s="21"/>
      <c r="D135" s="21"/>
      <c r="E135" s="21"/>
      <c r="F135" s="21"/>
      <c r="G135" s="21"/>
    </row>
    <row r="136" spans="2:7" x14ac:dyDescent="0.2">
      <c r="B136" s="7"/>
      <c r="C136" s="21"/>
      <c r="D136" s="21"/>
      <c r="E136" s="21"/>
      <c r="F136" s="21"/>
      <c r="G136" s="21"/>
    </row>
    <row r="137" spans="2:7" x14ac:dyDescent="0.2">
      <c r="B137" s="7"/>
      <c r="C137" s="21"/>
      <c r="D137" s="21"/>
      <c r="E137" s="21"/>
      <c r="F137" s="21"/>
      <c r="G137" s="21"/>
    </row>
    <row r="138" spans="2:7" x14ac:dyDescent="0.2">
      <c r="B138" s="7"/>
      <c r="C138" s="21"/>
      <c r="D138" s="21"/>
      <c r="E138" s="21"/>
      <c r="F138" s="21"/>
      <c r="G138" s="21"/>
    </row>
    <row r="139" spans="2:7" x14ac:dyDescent="0.2">
      <c r="B139" s="7"/>
      <c r="C139" s="21"/>
      <c r="D139" s="21"/>
      <c r="E139" s="21"/>
      <c r="F139" s="21"/>
      <c r="G139" s="21"/>
    </row>
    <row r="140" spans="2:7" x14ac:dyDescent="0.2">
      <c r="B140" s="7"/>
      <c r="C140" s="21"/>
      <c r="D140" s="21"/>
      <c r="E140" s="21"/>
      <c r="F140" s="21"/>
      <c r="G140" s="21"/>
    </row>
    <row r="141" spans="2:7" x14ac:dyDescent="0.2">
      <c r="B141" s="7"/>
      <c r="C141" s="21"/>
      <c r="D141" s="21"/>
      <c r="E141" s="21"/>
      <c r="F141" s="21"/>
      <c r="G141" s="21"/>
    </row>
    <row r="142" spans="2:7" x14ac:dyDescent="0.2">
      <c r="B142" s="7"/>
      <c r="C142" s="21"/>
      <c r="D142" s="21"/>
      <c r="E142" s="21"/>
      <c r="F142" s="21"/>
      <c r="G142" s="21"/>
    </row>
    <row r="143" spans="2:7" x14ac:dyDescent="0.2">
      <c r="B143" s="7"/>
      <c r="C143" s="21"/>
      <c r="D143" s="21"/>
      <c r="E143" s="21"/>
      <c r="F143" s="21"/>
      <c r="G143" s="21"/>
    </row>
    <row r="144" spans="2:7" x14ac:dyDescent="0.2">
      <c r="B144" s="7"/>
      <c r="C144" s="21"/>
      <c r="D144" s="21"/>
      <c r="E144" s="21"/>
      <c r="F144" s="21"/>
      <c r="G144" s="21"/>
    </row>
    <row r="145" spans="2:7" x14ac:dyDescent="0.2">
      <c r="B145" s="7"/>
      <c r="C145" s="21"/>
      <c r="D145" s="21"/>
      <c r="E145" s="21"/>
      <c r="F145" s="21"/>
      <c r="G145" s="21"/>
    </row>
    <row r="146" spans="2:7" x14ac:dyDescent="0.2">
      <c r="B146" s="7"/>
      <c r="C146" s="21"/>
      <c r="D146" s="21"/>
      <c r="E146" s="21"/>
      <c r="F146" s="21"/>
      <c r="G146" s="21"/>
    </row>
    <row r="147" spans="2:7" x14ac:dyDescent="0.2">
      <c r="B147" s="7"/>
      <c r="C147" s="21"/>
      <c r="D147" s="21"/>
      <c r="E147" s="21"/>
      <c r="F147" s="21"/>
      <c r="G147" s="21"/>
    </row>
    <row r="148" spans="2:7" x14ac:dyDescent="0.2">
      <c r="B148" s="7"/>
      <c r="C148" s="21"/>
      <c r="D148" s="21"/>
      <c r="E148" s="21"/>
      <c r="F148" s="21"/>
      <c r="G148" s="21"/>
    </row>
    <row r="149" spans="2:7" x14ac:dyDescent="0.2">
      <c r="B149" s="7"/>
      <c r="C149" s="21"/>
      <c r="D149" s="21"/>
      <c r="E149" s="21"/>
      <c r="F149" s="21"/>
      <c r="G149" s="21"/>
    </row>
    <row r="150" spans="2:7" x14ac:dyDescent="0.2">
      <c r="B150" s="7"/>
      <c r="C150" s="21"/>
      <c r="D150" s="21"/>
      <c r="E150" s="21"/>
      <c r="F150" s="21"/>
      <c r="G150" s="21"/>
    </row>
    <row r="151" spans="2:7" x14ac:dyDescent="0.2">
      <c r="B151" s="7"/>
      <c r="C151" s="21"/>
      <c r="D151" s="21"/>
      <c r="E151" s="21"/>
      <c r="F151" s="21"/>
      <c r="G151" s="21"/>
    </row>
    <row r="152" spans="2:7" x14ac:dyDescent="0.2">
      <c r="B152" s="7"/>
      <c r="C152" s="21"/>
      <c r="D152" s="21"/>
      <c r="E152" s="21"/>
      <c r="F152" s="21"/>
      <c r="G152" s="21"/>
    </row>
    <row r="153" spans="2:7" x14ac:dyDescent="0.2">
      <c r="B153" s="7"/>
      <c r="C153" s="21"/>
      <c r="D153" s="21"/>
      <c r="E153" s="21"/>
      <c r="F153" s="21"/>
      <c r="G153" s="21"/>
    </row>
    <row r="154" spans="2:7" x14ac:dyDescent="0.2">
      <c r="B154" s="7"/>
      <c r="C154" s="21"/>
      <c r="D154" s="21"/>
      <c r="E154" s="21"/>
      <c r="F154" s="21"/>
      <c r="G154" s="21"/>
    </row>
    <row r="155" spans="2:7" x14ac:dyDescent="0.2">
      <c r="B155" s="7"/>
      <c r="C155" s="21"/>
      <c r="D155" s="21"/>
      <c r="E155" s="21"/>
      <c r="F155" s="21"/>
      <c r="G155" s="21"/>
    </row>
    <row r="156" spans="2:7" x14ac:dyDescent="0.2">
      <c r="B156" s="7"/>
      <c r="C156" s="21"/>
      <c r="D156" s="21"/>
      <c r="E156" s="21"/>
      <c r="F156" s="21"/>
      <c r="G156" s="21"/>
    </row>
    <row r="157" spans="2:7" x14ac:dyDescent="0.2">
      <c r="B157" s="7"/>
      <c r="C157" s="21"/>
      <c r="D157" s="21"/>
      <c r="E157" s="21"/>
      <c r="F157" s="21"/>
      <c r="G157" s="21"/>
    </row>
    <row r="158" spans="2:7" x14ac:dyDescent="0.2">
      <c r="B158" s="7"/>
      <c r="C158" s="21"/>
      <c r="D158" s="21"/>
      <c r="E158" s="21"/>
      <c r="F158" s="21"/>
      <c r="G158" s="21"/>
    </row>
    <row r="159" spans="2:7" x14ac:dyDescent="0.2">
      <c r="B159" s="7"/>
      <c r="C159" s="21"/>
      <c r="D159" s="21"/>
      <c r="E159" s="21"/>
      <c r="F159" s="21"/>
      <c r="G159" s="21"/>
    </row>
    <row r="160" spans="2:7" x14ac:dyDescent="0.2">
      <c r="B160" s="7"/>
      <c r="C160" s="21"/>
      <c r="D160" s="21"/>
      <c r="E160" s="21"/>
      <c r="F160" s="21"/>
      <c r="G160" s="21"/>
    </row>
    <row r="161" spans="2:7" x14ac:dyDescent="0.2">
      <c r="B161" s="7"/>
      <c r="C161" s="21"/>
      <c r="D161" s="21"/>
      <c r="E161" s="21"/>
      <c r="F161" s="21"/>
      <c r="G161" s="21"/>
    </row>
    <row r="162" spans="2:7" x14ac:dyDescent="0.2">
      <c r="B162" s="7"/>
      <c r="C162" s="21"/>
      <c r="D162" s="21"/>
      <c r="E162" s="21"/>
      <c r="F162" s="21"/>
      <c r="G162" s="21"/>
    </row>
    <row r="163" spans="2:7" x14ac:dyDescent="0.2">
      <c r="B163" s="7"/>
      <c r="C163" s="21"/>
      <c r="D163" s="21"/>
      <c r="E163" s="21"/>
      <c r="F163" s="21"/>
      <c r="G163" s="21"/>
    </row>
    <row r="164" spans="2:7" x14ac:dyDescent="0.2">
      <c r="B164" s="7"/>
      <c r="C164" s="21"/>
      <c r="D164" s="21"/>
      <c r="E164" s="21"/>
      <c r="F164" s="21"/>
      <c r="G164" s="21"/>
    </row>
    <row r="165" spans="2:7" x14ac:dyDescent="0.2">
      <c r="B165" s="7"/>
      <c r="C165" s="21"/>
      <c r="D165" s="21"/>
      <c r="E165" s="21"/>
      <c r="F165" s="21"/>
      <c r="G165" s="21"/>
    </row>
    <row r="166" spans="2:7" x14ac:dyDescent="0.2">
      <c r="B166" s="7"/>
      <c r="C166" s="21"/>
      <c r="D166" s="21"/>
      <c r="E166" s="21"/>
      <c r="F166" s="21"/>
      <c r="G166" s="21"/>
    </row>
    <row r="167" spans="2:7" x14ac:dyDescent="0.2">
      <c r="B167" s="7"/>
      <c r="C167" s="21"/>
      <c r="D167" s="21"/>
      <c r="E167" s="21"/>
      <c r="F167" s="21"/>
      <c r="G167" s="21"/>
    </row>
    <row r="168" spans="2:7" x14ac:dyDescent="0.2">
      <c r="B168" s="7"/>
      <c r="C168" s="21"/>
      <c r="D168" s="21"/>
      <c r="E168" s="21"/>
      <c r="F168" s="21"/>
      <c r="G168" s="21"/>
    </row>
    <row r="169" spans="2:7" x14ac:dyDescent="0.2">
      <c r="B169" s="7"/>
      <c r="C169" s="21"/>
      <c r="D169" s="21"/>
      <c r="E169" s="21"/>
      <c r="F169" s="21"/>
      <c r="G169" s="21"/>
    </row>
    <row r="170" spans="2:7" x14ac:dyDescent="0.2">
      <c r="B170" s="7"/>
      <c r="C170" s="21"/>
      <c r="D170" s="21"/>
      <c r="E170" s="21"/>
      <c r="F170" s="21"/>
      <c r="G170" s="21"/>
    </row>
    <row r="171" spans="2:7" x14ac:dyDescent="0.2">
      <c r="B171" s="7"/>
      <c r="C171" s="21"/>
      <c r="D171" s="21"/>
      <c r="E171" s="21"/>
      <c r="F171" s="21"/>
      <c r="G171" s="21"/>
    </row>
    <row r="172" spans="2:7" x14ac:dyDescent="0.2">
      <c r="B172" s="7"/>
      <c r="C172" s="21"/>
      <c r="D172" s="21"/>
      <c r="E172" s="21"/>
      <c r="F172" s="21"/>
      <c r="G172" s="21"/>
    </row>
    <row r="173" spans="2:7" x14ac:dyDescent="0.2">
      <c r="B173" s="7"/>
      <c r="C173" s="21"/>
      <c r="D173" s="21"/>
      <c r="E173" s="21"/>
      <c r="F173" s="21"/>
      <c r="G173" s="21"/>
    </row>
    <row r="174" spans="2:7" x14ac:dyDescent="0.2">
      <c r="B174" s="7"/>
      <c r="C174" s="21"/>
      <c r="D174" s="21"/>
      <c r="E174" s="21"/>
      <c r="F174" s="21"/>
      <c r="G174" s="21"/>
    </row>
    <row r="175" spans="2:7" x14ac:dyDescent="0.2">
      <c r="B175" s="7"/>
      <c r="C175" s="21"/>
      <c r="D175" s="21"/>
      <c r="E175" s="21"/>
      <c r="F175" s="21"/>
      <c r="G175" s="21"/>
    </row>
    <row r="176" spans="2:7" x14ac:dyDescent="0.2">
      <c r="B176" s="7"/>
      <c r="C176" s="21"/>
      <c r="D176" s="21"/>
      <c r="E176" s="21"/>
      <c r="F176" s="21"/>
      <c r="G176" s="21"/>
    </row>
    <row r="177" spans="2:7" x14ac:dyDescent="0.2">
      <c r="B177" s="7"/>
      <c r="C177" s="21"/>
      <c r="D177" s="21"/>
      <c r="E177" s="21"/>
      <c r="F177" s="21"/>
      <c r="G177" s="21"/>
    </row>
    <row r="178" spans="2:7" x14ac:dyDescent="0.2">
      <c r="B178" s="7"/>
      <c r="C178" s="21"/>
      <c r="D178" s="21"/>
      <c r="E178" s="21"/>
      <c r="F178" s="21"/>
      <c r="G178" s="21"/>
    </row>
    <row r="179" spans="2:7" x14ac:dyDescent="0.2">
      <c r="B179" s="7"/>
      <c r="C179" s="21"/>
      <c r="D179" s="21"/>
      <c r="E179" s="21"/>
      <c r="F179" s="21"/>
      <c r="G179" s="21"/>
    </row>
    <row r="180" spans="2:7" x14ac:dyDescent="0.2">
      <c r="B180" s="7"/>
      <c r="C180" s="21"/>
      <c r="D180" s="21"/>
      <c r="E180" s="21"/>
      <c r="F180" s="21"/>
      <c r="G180" s="21"/>
    </row>
    <row r="181" spans="2:7" x14ac:dyDescent="0.2">
      <c r="B181" s="7"/>
      <c r="C181" s="21"/>
      <c r="D181" s="21"/>
      <c r="E181" s="21"/>
      <c r="F181" s="21"/>
      <c r="G181" s="21"/>
    </row>
    <row r="182" spans="2:7" x14ac:dyDescent="0.2">
      <c r="B182" s="7"/>
      <c r="C182" s="21"/>
      <c r="D182" s="21"/>
      <c r="E182" s="21"/>
      <c r="F182" s="21"/>
      <c r="G182" s="21"/>
    </row>
    <row r="183" spans="2:7" x14ac:dyDescent="0.2">
      <c r="B183" s="7"/>
      <c r="C183" s="21"/>
      <c r="D183" s="21"/>
      <c r="E183" s="21"/>
      <c r="F183" s="21"/>
      <c r="G183" s="21"/>
    </row>
    <row r="184" spans="2:7" x14ac:dyDescent="0.2">
      <c r="B184" s="7"/>
      <c r="C184" s="21"/>
      <c r="D184" s="21"/>
      <c r="E184" s="21"/>
      <c r="F184" s="21"/>
      <c r="G184" s="21"/>
    </row>
    <row r="185" spans="2:7" x14ac:dyDescent="0.2">
      <c r="B185" s="7"/>
      <c r="C185" s="21"/>
      <c r="D185" s="21"/>
      <c r="E185" s="21"/>
      <c r="F185" s="21"/>
      <c r="G185" s="21"/>
    </row>
    <row r="186" spans="2:7" x14ac:dyDescent="0.2">
      <c r="B186" s="7"/>
      <c r="C186" s="21"/>
      <c r="D186" s="21"/>
      <c r="E186" s="21"/>
      <c r="F186" s="21"/>
      <c r="G186" s="21"/>
    </row>
    <row r="187" spans="2:7" x14ac:dyDescent="0.2">
      <c r="B187" s="7"/>
      <c r="C187" s="21"/>
      <c r="D187" s="21"/>
      <c r="E187" s="21"/>
      <c r="F187" s="21"/>
      <c r="G187" s="21"/>
    </row>
    <row r="188" spans="2:7" x14ac:dyDescent="0.2">
      <c r="B188" s="7"/>
      <c r="C188" s="21"/>
      <c r="D188" s="21"/>
      <c r="E188" s="21"/>
      <c r="F188" s="21"/>
      <c r="G188" s="21"/>
    </row>
    <row r="189" spans="2:7" x14ac:dyDescent="0.2">
      <c r="B189" s="7"/>
      <c r="C189" s="21"/>
      <c r="D189" s="21"/>
      <c r="E189" s="21"/>
      <c r="F189" s="21"/>
      <c r="G189" s="21"/>
    </row>
    <row r="190" spans="2:7" x14ac:dyDescent="0.2">
      <c r="B190" s="7"/>
      <c r="C190" s="21"/>
      <c r="D190" s="21"/>
      <c r="E190" s="21"/>
      <c r="F190" s="21"/>
      <c r="G190" s="21"/>
    </row>
    <row r="191" spans="2:7" x14ac:dyDescent="0.2">
      <c r="B191" s="7"/>
      <c r="C191" s="21"/>
      <c r="D191" s="21"/>
      <c r="E191" s="21"/>
      <c r="F191" s="21"/>
      <c r="G191" s="21"/>
    </row>
    <row r="192" spans="2:7" x14ac:dyDescent="0.2">
      <c r="B192" s="7"/>
      <c r="C192" s="21"/>
      <c r="D192" s="21"/>
      <c r="E192" s="21"/>
      <c r="F192" s="21"/>
      <c r="G192" s="21"/>
    </row>
    <row r="193" spans="2:7" x14ac:dyDescent="0.2">
      <c r="B193" s="7"/>
      <c r="C193" s="21"/>
      <c r="D193" s="21"/>
      <c r="E193" s="21"/>
      <c r="F193" s="21"/>
      <c r="G193" s="21"/>
    </row>
    <row r="194" spans="2:7" x14ac:dyDescent="0.2">
      <c r="B194" s="7"/>
      <c r="C194" s="21"/>
      <c r="D194" s="21"/>
      <c r="E194" s="21"/>
      <c r="F194" s="21"/>
      <c r="G194" s="21"/>
    </row>
    <row r="195" spans="2:7" x14ac:dyDescent="0.2">
      <c r="B195" s="7"/>
      <c r="C195" s="21"/>
      <c r="D195" s="21"/>
      <c r="E195" s="21"/>
      <c r="F195" s="21"/>
      <c r="G195" s="21"/>
    </row>
    <row r="196" spans="2:7" x14ac:dyDescent="0.2">
      <c r="B196" s="7"/>
      <c r="C196" s="21"/>
      <c r="D196" s="21"/>
      <c r="E196" s="21"/>
      <c r="F196" s="21"/>
      <c r="G196" s="21"/>
    </row>
    <row r="197" spans="2:7" x14ac:dyDescent="0.2">
      <c r="B197" s="7"/>
      <c r="C197" s="21"/>
      <c r="D197" s="21"/>
      <c r="E197" s="21"/>
      <c r="F197" s="21"/>
      <c r="G197" s="21"/>
    </row>
    <row r="198" spans="2:7" x14ac:dyDescent="0.2">
      <c r="B198" s="7"/>
      <c r="C198" s="21"/>
      <c r="D198" s="21"/>
      <c r="E198" s="21"/>
      <c r="F198" s="21"/>
      <c r="G198" s="21"/>
    </row>
    <row r="199" spans="2:7" x14ac:dyDescent="0.2">
      <c r="B199" s="7"/>
      <c r="C199" s="21"/>
      <c r="D199" s="21"/>
      <c r="E199" s="21"/>
      <c r="F199" s="21"/>
      <c r="G199" s="21"/>
    </row>
    <row r="200" spans="2:7" x14ac:dyDescent="0.2">
      <c r="B200" s="7"/>
      <c r="C200" s="21"/>
      <c r="D200" s="21"/>
      <c r="E200" s="21"/>
      <c r="F200" s="21"/>
      <c r="G200" s="21"/>
    </row>
    <row r="201" spans="2:7" x14ac:dyDescent="0.2">
      <c r="B201" s="7"/>
      <c r="C201" s="21"/>
      <c r="D201" s="21"/>
      <c r="E201" s="21"/>
      <c r="F201" s="21"/>
      <c r="G201" s="21"/>
    </row>
    <row r="202" spans="2:7" x14ac:dyDescent="0.2">
      <c r="B202" s="7"/>
      <c r="C202" s="21"/>
      <c r="D202" s="21"/>
      <c r="E202" s="21"/>
      <c r="F202" s="21"/>
      <c r="G202" s="21"/>
    </row>
    <row r="203" spans="2:7" x14ac:dyDescent="0.2">
      <c r="B203" s="7"/>
      <c r="C203" s="21"/>
      <c r="D203" s="21"/>
      <c r="E203" s="21"/>
      <c r="F203" s="21"/>
      <c r="G203" s="21"/>
    </row>
    <row r="204" spans="2:7" x14ac:dyDescent="0.2">
      <c r="B204" s="7"/>
      <c r="C204" s="21"/>
      <c r="D204" s="21"/>
      <c r="E204" s="21"/>
      <c r="F204" s="21"/>
      <c r="G204" s="21"/>
    </row>
    <row r="205" spans="2:7" x14ac:dyDescent="0.2">
      <c r="B205" s="7"/>
      <c r="C205" s="21"/>
      <c r="D205" s="21"/>
      <c r="E205" s="21"/>
      <c r="F205" s="21"/>
      <c r="G205" s="21"/>
    </row>
    <row r="206" spans="2:7" x14ac:dyDescent="0.2">
      <c r="B206" s="7"/>
      <c r="C206" s="21"/>
      <c r="D206" s="21"/>
      <c r="E206" s="21"/>
      <c r="F206" s="21"/>
      <c r="G206" s="21"/>
    </row>
    <row r="207" spans="2:7" x14ac:dyDescent="0.2">
      <c r="B207" s="7"/>
      <c r="C207" s="21"/>
      <c r="D207" s="21"/>
      <c r="E207" s="21"/>
      <c r="F207" s="21"/>
      <c r="G207" s="21"/>
    </row>
    <row r="208" spans="2:7" x14ac:dyDescent="0.2">
      <c r="B208" s="7"/>
      <c r="C208" s="21"/>
      <c r="D208" s="21"/>
      <c r="E208" s="21"/>
      <c r="F208" s="21"/>
      <c r="G208" s="21"/>
    </row>
    <row r="209" spans="2:7" x14ac:dyDescent="0.2">
      <c r="B209" s="7"/>
      <c r="C209" s="21"/>
      <c r="D209" s="21"/>
      <c r="E209" s="21"/>
      <c r="F209" s="21"/>
      <c r="G209" s="21"/>
    </row>
    <row r="210" spans="2:7" x14ac:dyDescent="0.2">
      <c r="B210" s="7"/>
      <c r="C210" s="21"/>
      <c r="D210" s="21"/>
      <c r="E210" s="21"/>
      <c r="F210" s="21"/>
      <c r="G210" s="21"/>
    </row>
    <row r="211" spans="2:7" x14ac:dyDescent="0.2">
      <c r="B211" s="7"/>
      <c r="C211" s="21"/>
      <c r="D211" s="21"/>
      <c r="E211" s="21"/>
      <c r="F211" s="21"/>
      <c r="G211" s="21"/>
    </row>
    <row r="212" spans="2:7" x14ac:dyDescent="0.2">
      <c r="B212" s="7"/>
      <c r="C212" s="21"/>
      <c r="D212" s="21"/>
      <c r="E212" s="21"/>
      <c r="F212" s="21"/>
      <c r="G212" s="21"/>
    </row>
    <row r="213" spans="2:7" x14ac:dyDescent="0.2">
      <c r="B213" s="7"/>
      <c r="C213" s="21"/>
      <c r="D213" s="21"/>
      <c r="E213" s="21"/>
      <c r="F213" s="21"/>
      <c r="G213" s="21"/>
    </row>
    <row r="214" spans="2:7" x14ac:dyDescent="0.2">
      <c r="B214" s="7"/>
      <c r="C214" s="21"/>
      <c r="D214" s="21"/>
      <c r="E214" s="21"/>
      <c r="F214" s="21"/>
      <c r="G214" s="21"/>
    </row>
    <row r="215" spans="2:7" x14ac:dyDescent="0.2">
      <c r="B215" s="7"/>
      <c r="C215" s="21"/>
      <c r="D215" s="21"/>
      <c r="E215" s="21"/>
      <c r="F215" s="21"/>
      <c r="G215" s="21"/>
    </row>
    <row r="216" spans="2:7" x14ac:dyDescent="0.2">
      <c r="B216" s="7"/>
      <c r="C216" s="21"/>
      <c r="D216" s="21"/>
      <c r="E216" s="21"/>
      <c r="F216" s="21"/>
      <c r="G216" s="21"/>
    </row>
    <row r="217" spans="2:7" x14ac:dyDescent="0.2">
      <c r="B217" s="7"/>
      <c r="C217" s="21"/>
      <c r="D217" s="21"/>
      <c r="E217" s="21"/>
      <c r="F217" s="21"/>
      <c r="G217" s="21"/>
    </row>
    <row r="218" spans="2:7" x14ac:dyDescent="0.2">
      <c r="B218" s="7"/>
      <c r="C218" s="21"/>
      <c r="D218" s="21"/>
      <c r="E218" s="21"/>
      <c r="F218" s="21"/>
      <c r="G218" s="21"/>
    </row>
    <row r="219" spans="2:7" x14ac:dyDescent="0.2">
      <c r="B219" s="7"/>
      <c r="C219" s="21"/>
      <c r="D219" s="21"/>
      <c r="E219" s="21"/>
      <c r="F219" s="21"/>
      <c r="G219" s="21"/>
    </row>
    <row r="220" spans="2:7" x14ac:dyDescent="0.2">
      <c r="B220" s="7"/>
      <c r="C220" s="21"/>
      <c r="D220" s="21"/>
      <c r="E220" s="21"/>
      <c r="F220" s="21"/>
      <c r="G220" s="21"/>
    </row>
    <row r="221" spans="2:7" x14ac:dyDescent="0.2">
      <c r="B221" s="7"/>
      <c r="C221" s="21"/>
      <c r="D221" s="21"/>
      <c r="E221" s="21"/>
      <c r="F221" s="21"/>
      <c r="G221" s="21"/>
    </row>
    <row r="222" spans="2:7" x14ac:dyDescent="0.2">
      <c r="B222" s="7"/>
      <c r="C222" s="21"/>
      <c r="D222" s="21"/>
      <c r="E222" s="21"/>
      <c r="F222" s="21"/>
      <c r="G222" s="21"/>
    </row>
    <row r="223" spans="2:7" x14ac:dyDescent="0.2">
      <c r="B223" s="7"/>
      <c r="C223" s="21"/>
      <c r="D223" s="21"/>
      <c r="E223" s="21"/>
      <c r="F223" s="21"/>
      <c r="G223" s="21"/>
    </row>
    <row r="224" spans="2:7" x14ac:dyDescent="0.2">
      <c r="B224" s="7"/>
      <c r="C224" s="21"/>
      <c r="D224" s="21"/>
      <c r="E224" s="21"/>
      <c r="F224" s="21"/>
      <c r="G224" s="21"/>
    </row>
    <row r="225" spans="2:7" x14ac:dyDescent="0.2">
      <c r="B225" s="7"/>
      <c r="C225" s="21"/>
      <c r="D225" s="21"/>
      <c r="E225" s="21"/>
      <c r="F225" s="21"/>
      <c r="G225" s="21"/>
    </row>
    <row r="226" spans="2:7" x14ac:dyDescent="0.2">
      <c r="B226" s="7"/>
      <c r="C226" s="21"/>
      <c r="D226" s="21"/>
      <c r="E226" s="21"/>
      <c r="F226" s="21"/>
      <c r="G226" s="21"/>
    </row>
    <row r="227" spans="2:7" x14ac:dyDescent="0.2">
      <c r="B227" s="7"/>
      <c r="C227" s="21"/>
      <c r="D227" s="21"/>
      <c r="E227" s="21"/>
      <c r="F227" s="21"/>
      <c r="G227" s="21"/>
    </row>
    <row r="228" spans="2:7" x14ac:dyDescent="0.2">
      <c r="B228" s="7"/>
      <c r="C228" s="21"/>
      <c r="D228" s="21"/>
      <c r="E228" s="21"/>
      <c r="F228" s="21"/>
      <c r="G228" s="21"/>
    </row>
    <row r="229" spans="2:7" x14ac:dyDescent="0.2">
      <c r="B229" s="7"/>
      <c r="C229" s="21"/>
      <c r="D229" s="21"/>
      <c r="E229" s="21"/>
      <c r="F229" s="21"/>
      <c r="G229" s="21"/>
    </row>
    <row r="230" spans="2:7" x14ac:dyDescent="0.2">
      <c r="B230" s="7"/>
      <c r="C230" s="21"/>
      <c r="D230" s="21"/>
      <c r="E230" s="21"/>
      <c r="F230" s="21"/>
      <c r="G230" s="21"/>
    </row>
    <row r="231" spans="2:7" x14ac:dyDescent="0.2">
      <c r="B231" s="7"/>
      <c r="C231" s="21"/>
      <c r="D231" s="21"/>
      <c r="E231" s="21"/>
      <c r="F231" s="21"/>
      <c r="G231" s="21"/>
    </row>
    <row r="232" spans="2:7" x14ac:dyDescent="0.2">
      <c r="B232" s="7"/>
      <c r="C232" s="21"/>
      <c r="D232" s="21"/>
      <c r="E232" s="21"/>
      <c r="F232" s="21"/>
      <c r="G232" s="21"/>
    </row>
    <row r="233" spans="2:7" x14ac:dyDescent="0.2">
      <c r="B233" s="7"/>
      <c r="C233" s="21"/>
      <c r="D233" s="21"/>
      <c r="E233" s="21"/>
      <c r="F233" s="21"/>
      <c r="G233" s="21"/>
    </row>
    <row r="234" spans="2:7" x14ac:dyDescent="0.2">
      <c r="B234" s="7"/>
      <c r="C234" s="21"/>
      <c r="D234" s="21"/>
      <c r="E234" s="21"/>
      <c r="F234" s="21"/>
      <c r="G234" s="21"/>
    </row>
    <row r="235" spans="2:7" x14ac:dyDescent="0.2">
      <c r="B235" s="7"/>
      <c r="C235" s="21"/>
      <c r="D235" s="21"/>
      <c r="E235" s="21"/>
      <c r="F235" s="21"/>
      <c r="G235" s="21"/>
    </row>
    <row r="236" spans="2:7" x14ac:dyDescent="0.2">
      <c r="B236" s="7"/>
      <c r="C236" s="21"/>
      <c r="D236" s="21"/>
      <c r="E236" s="21"/>
      <c r="F236" s="21"/>
      <c r="G236" s="21"/>
    </row>
    <row r="237" spans="2:7" x14ac:dyDescent="0.2">
      <c r="B237" s="7"/>
      <c r="C237" s="21"/>
      <c r="D237" s="21"/>
      <c r="E237" s="21"/>
      <c r="F237" s="21"/>
      <c r="G237" s="21"/>
    </row>
    <row r="238" spans="2:7" x14ac:dyDescent="0.2">
      <c r="B238" s="7"/>
      <c r="C238" s="21"/>
      <c r="D238" s="21"/>
      <c r="E238" s="21"/>
      <c r="F238" s="21"/>
      <c r="G238" s="21"/>
    </row>
    <row r="239" spans="2:7" x14ac:dyDescent="0.2">
      <c r="B239" s="7"/>
      <c r="C239" s="21"/>
      <c r="D239" s="21"/>
      <c r="E239" s="21"/>
      <c r="F239" s="21"/>
      <c r="G239" s="21"/>
    </row>
    <row r="240" spans="2:7" x14ac:dyDescent="0.2">
      <c r="B240" s="7"/>
      <c r="C240" s="21"/>
      <c r="D240" s="21"/>
      <c r="E240" s="21"/>
      <c r="F240" s="21"/>
      <c r="G240" s="21"/>
    </row>
    <row r="241" spans="2:7" x14ac:dyDescent="0.2">
      <c r="B241" s="7"/>
      <c r="C241" s="21"/>
      <c r="D241" s="21"/>
      <c r="E241" s="21"/>
      <c r="F241" s="21"/>
      <c r="G241" s="21"/>
    </row>
    <row r="242" spans="2:7" x14ac:dyDescent="0.2">
      <c r="B242" s="7"/>
      <c r="C242" s="21"/>
      <c r="D242" s="21"/>
      <c r="E242" s="21"/>
      <c r="F242" s="21"/>
      <c r="G242" s="21"/>
    </row>
    <row r="243" spans="2:7" x14ac:dyDescent="0.2">
      <c r="B243" s="7"/>
      <c r="C243" s="21"/>
      <c r="D243" s="21"/>
      <c r="E243" s="21"/>
      <c r="F243" s="21"/>
      <c r="G243" s="21"/>
    </row>
    <row r="244" spans="2:7" x14ac:dyDescent="0.2">
      <c r="B244" s="7"/>
      <c r="C244" s="21"/>
      <c r="D244" s="21"/>
      <c r="E244" s="21"/>
      <c r="F244" s="21"/>
      <c r="G244" s="21"/>
    </row>
    <row r="245" spans="2:7" x14ac:dyDescent="0.2">
      <c r="B245" s="7"/>
      <c r="C245" s="21"/>
      <c r="D245" s="21"/>
      <c r="E245" s="21"/>
      <c r="F245" s="21"/>
      <c r="G245" s="21"/>
    </row>
    <row r="246" spans="2:7" x14ac:dyDescent="0.2">
      <c r="B246" s="7"/>
      <c r="C246" s="21"/>
      <c r="D246" s="21"/>
      <c r="E246" s="21"/>
      <c r="F246" s="21"/>
      <c r="G246" s="21"/>
    </row>
    <row r="247" spans="2:7" x14ac:dyDescent="0.2">
      <c r="B247" s="7"/>
      <c r="C247" s="21"/>
      <c r="D247" s="21"/>
      <c r="E247" s="21"/>
      <c r="F247" s="21"/>
      <c r="G247" s="21"/>
    </row>
    <row r="248" spans="2:7" x14ac:dyDescent="0.2">
      <c r="B248" s="7"/>
      <c r="C248" s="21"/>
      <c r="D248" s="21"/>
      <c r="E248" s="21"/>
      <c r="F248" s="21"/>
      <c r="G248" s="21"/>
    </row>
    <row r="249" spans="2:7" x14ac:dyDescent="0.2">
      <c r="B249" s="7"/>
      <c r="C249" s="21"/>
      <c r="D249" s="21"/>
      <c r="E249" s="21"/>
      <c r="F249" s="21"/>
      <c r="G249" s="21"/>
    </row>
    <row r="250" spans="2:7" x14ac:dyDescent="0.2">
      <c r="B250" s="7"/>
      <c r="C250" s="21"/>
      <c r="D250" s="21"/>
      <c r="E250" s="21"/>
      <c r="F250" s="21"/>
      <c r="G250" s="21"/>
    </row>
    <row r="251" spans="2:7" x14ac:dyDescent="0.2">
      <c r="B251" s="7"/>
      <c r="C251" s="21"/>
      <c r="D251" s="21"/>
      <c r="E251" s="21"/>
      <c r="F251" s="21"/>
      <c r="G251" s="21"/>
    </row>
    <row r="252" spans="2:7" x14ac:dyDescent="0.2">
      <c r="B252" s="7"/>
      <c r="C252" s="21"/>
      <c r="D252" s="21"/>
      <c r="E252" s="21"/>
      <c r="F252" s="21"/>
      <c r="G252" s="21"/>
    </row>
    <row r="253" spans="2:7" x14ac:dyDescent="0.2">
      <c r="B253" s="7"/>
      <c r="C253" s="21"/>
      <c r="D253" s="21"/>
      <c r="E253" s="21"/>
      <c r="F253" s="21"/>
      <c r="G253" s="21"/>
    </row>
    <row r="254" spans="2:7" x14ac:dyDescent="0.2">
      <c r="B254" s="7"/>
      <c r="C254" s="21"/>
      <c r="D254" s="21"/>
      <c r="E254" s="21"/>
      <c r="F254" s="21"/>
      <c r="G254" s="21"/>
    </row>
    <row r="255" spans="2:7" x14ac:dyDescent="0.2">
      <c r="B255" s="7"/>
      <c r="C255" s="21"/>
      <c r="D255" s="21"/>
      <c r="E255" s="21"/>
      <c r="F255" s="21"/>
      <c r="G255" s="21"/>
    </row>
    <row r="256" spans="2:7" x14ac:dyDescent="0.2">
      <c r="B256" s="7"/>
      <c r="C256" s="21"/>
      <c r="D256" s="21"/>
      <c r="E256" s="21"/>
      <c r="F256" s="21"/>
      <c r="G256" s="21"/>
    </row>
    <row r="257" spans="2:7" x14ac:dyDescent="0.2">
      <c r="B257" s="7"/>
      <c r="C257" s="21"/>
      <c r="D257" s="21"/>
      <c r="E257" s="21"/>
      <c r="F257" s="21"/>
      <c r="G257" s="21"/>
    </row>
    <row r="258" spans="2:7" x14ac:dyDescent="0.2">
      <c r="B258" s="7"/>
      <c r="C258" s="21"/>
      <c r="D258" s="21"/>
      <c r="E258" s="21"/>
      <c r="F258" s="21"/>
      <c r="G258" s="21"/>
    </row>
    <row r="259" spans="2:7" x14ac:dyDescent="0.2">
      <c r="B259" s="7"/>
      <c r="C259" s="21"/>
      <c r="D259" s="21"/>
      <c r="E259" s="21"/>
      <c r="F259" s="21"/>
      <c r="G259" s="21"/>
    </row>
    <row r="260" spans="2:7" x14ac:dyDescent="0.2">
      <c r="B260" s="7"/>
      <c r="C260" s="21"/>
      <c r="D260" s="21"/>
      <c r="E260" s="21"/>
      <c r="F260" s="21"/>
      <c r="G260" s="21"/>
    </row>
    <row r="261" spans="2:7" x14ac:dyDescent="0.2">
      <c r="B261" s="7"/>
      <c r="C261" s="21"/>
      <c r="D261" s="21"/>
      <c r="E261" s="21"/>
      <c r="F261" s="21"/>
      <c r="G261" s="21"/>
    </row>
    <row r="262" spans="2:7" x14ac:dyDescent="0.2">
      <c r="B262" s="7"/>
      <c r="C262" s="21"/>
      <c r="D262" s="21"/>
      <c r="E262" s="21"/>
      <c r="F262" s="21"/>
      <c r="G262" s="21"/>
    </row>
    <row r="263" spans="2:7" x14ac:dyDescent="0.2">
      <c r="B263" s="7"/>
      <c r="C263" s="21"/>
      <c r="D263" s="21"/>
      <c r="E263" s="21"/>
      <c r="F263" s="21"/>
      <c r="G263" s="21"/>
    </row>
    <row r="264" spans="2:7" x14ac:dyDescent="0.2">
      <c r="B264" s="7"/>
      <c r="C264" s="21"/>
      <c r="D264" s="21"/>
      <c r="E264" s="21"/>
      <c r="F264" s="21"/>
      <c r="G264" s="21"/>
    </row>
    <row r="265" spans="2:7" x14ac:dyDescent="0.2">
      <c r="B265" s="7"/>
      <c r="C265" s="21"/>
      <c r="D265" s="21"/>
      <c r="E265" s="21"/>
      <c r="F265" s="21"/>
      <c r="G265" s="21"/>
    </row>
    <row r="266" spans="2:7" x14ac:dyDescent="0.2">
      <c r="B266" s="7"/>
      <c r="C266" s="21"/>
      <c r="D266" s="21"/>
      <c r="E266" s="21"/>
      <c r="F266" s="21"/>
      <c r="G266" s="21"/>
    </row>
    <row r="267" spans="2:7" x14ac:dyDescent="0.2">
      <c r="B267" s="7"/>
      <c r="C267" s="21"/>
      <c r="D267" s="21"/>
      <c r="E267" s="21"/>
      <c r="F267" s="21"/>
      <c r="G267" s="21"/>
    </row>
    <row r="268" spans="2:7" x14ac:dyDescent="0.2">
      <c r="B268" s="7"/>
      <c r="C268" s="21"/>
      <c r="D268" s="21"/>
      <c r="E268" s="21"/>
      <c r="F268" s="21"/>
      <c r="G268" s="21"/>
    </row>
    <row r="269" spans="2:7" x14ac:dyDescent="0.2">
      <c r="B269" s="7"/>
      <c r="C269" s="21"/>
      <c r="D269" s="21"/>
      <c r="E269" s="21"/>
      <c r="F269" s="21"/>
      <c r="G269" s="21"/>
    </row>
    <row r="270" spans="2:7" x14ac:dyDescent="0.2">
      <c r="B270" s="7"/>
      <c r="C270" s="21"/>
      <c r="D270" s="21"/>
      <c r="E270" s="21"/>
      <c r="F270" s="21"/>
      <c r="G270" s="21"/>
    </row>
    <row r="271" spans="2:7" x14ac:dyDescent="0.2">
      <c r="B271" s="7"/>
      <c r="C271" s="21"/>
      <c r="D271" s="21"/>
      <c r="E271" s="21"/>
      <c r="F271" s="21"/>
      <c r="G271" s="21"/>
    </row>
    <row r="272" spans="2:7" x14ac:dyDescent="0.2">
      <c r="B272" s="7"/>
      <c r="C272" s="21"/>
      <c r="D272" s="21"/>
      <c r="E272" s="21"/>
      <c r="F272" s="21"/>
      <c r="G272" s="21"/>
    </row>
    <row r="273" spans="2:7" x14ac:dyDescent="0.2">
      <c r="B273" s="7"/>
      <c r="C273" s="21"/>
      <c r="D273" s="21"/>
      <c r="E273" s="21"/>
      <c r="F273" s="21"/>
      <c r="G273" s="21"/>
    </row>
    <row r="274" spans="2:7" x14ac:dyDescent="0.2">
      <c r="B274" s="7"/>
      <c r="C274" s="21"/>
      <c r="D274" s="21"/>
      <c r="E274" s="21"/>
      <c r="F274" s="21"/>
      <c r="G274" s="21"/>
    </row>
    <row r="275" spans="2:7" x14ac:dyDescent="0.2">
      <c r="B275" s="7"/>
      <c r="C275" s="21"/>
      <c r="D275" s="21"/>
      <c r="E275" s="21"/>
      <c r="F275" s="21"/>
      <c r="G275" s="21"/>
    </row>
    <row r="276" spans="2:7" x14ac:dyDescent="0.2">
      <c r="B276" s="7"/>
      <c r="C276" s="21"/>
      <c r="D276" s="21"/>
      <c r="E276" s="21"/>
      <c r="F276" s="21"/>
      <c r="G276" s="21"/>
    </row>
    <row r="277" spans="2:7" x14ac:dyDescent="0.2">
      <c r="B277" s="7"/>
      <c r="C277" s="21"/>
      <c r="D277" s="21"/>
      <c r="E277" s="21"/>
      <c r="F277" s="21"/>
      <c r="G277" s="21"/>
    </row>
    <row r="278" spans="2:7" x14ac:dyDescent="0.2">
      <c r="B278" s="7"/>
      <c r="C278" s="21"/>
      <c r="D278" s="21"/>
      <c r="E278" s="21"/>
      <c r="F278" s="21"/>
      <c r="G278" s="21"/>
    </row>
    <row r="279" spans="2:7" x14ac:dyDescent="0.2">
      <c r="B279" s="7"/>
      <c r="C279" s="21"/>
      <c r="D279" s="21"/>
      <c r="E279" s="21"/>
      <c r="F279" s="21"/>
      <c r="G279" s="21"/>
    </row>
    <row r="280" spans="2:7" x14ac:dyDescent="0.2">
      <c r="B280" s="7"/>
      <c r="C280" s="21"/>
      <c r="D280" s="21"/>
      <c r="E280" s="21"/>
      <c r="F280" s="21"/>
      <c r="G280" s="21"/>
    </row>
    <row r="281" spans="2:7" x14ac:dyDescent="0.2">
      <c r="B281" s="7"/>
      <c r="C281" s="21"/>
      <c r="D281" s="21"/>
      <c r="E281" s="21"/>
      <c r="F281" s="21"/>
      <c r="G281" s="21"/>
    </row>
    <row r="282" spans="2:7" x14ac:dyDescent="0.2">
      <c r="B282" s="7"/>
      <c r="C282" s="21"/>
      <c r="D282" s="21"/>
      <c r="E282" s="21"/>
      <c r="F282" s="21"/>
      <c r="G282" s="21"/>
    </row>
    <row r="283" spans="2:7" x14ac:dyDescent="0.2">
      <c r="B283" s="7"/>
      <c r="C283" s="21"/>
      <c r="D283" s="21"/>
      <c r="E283" s="21"/>
      <c r="F283" s="21"/>
      <c r="G283" s="21"/>
    </row>
    <row r="284" spans="2:7" x14ac:dyDescent="0.2">
      <c r="B284" s="7"/>
      <c r="C284" s="21"/>
      <c r="D284" s="21"/>
      <c r="E284" s="21"/>
      <c r="F284" s="21"/>
      <c r="G284" s="21"/>
    </row>
    <row r="285" spans="2:7" x14ac:dyDescent="0.2">
      <c r="B285" s="7"/>
      <c r="C285" s="21"/>
      <c r="D285" s="21"/>
      <c r="E285" s="21"/>
      <c r="F285" s="21"/>
      <c r="G285" s="21"/>
    </row>
    <row r="286" spans="2:7" x14ac:dyDescent="0.2">
      <c r="B286" s="7"/>
      <c r="C286" s="21"/>
      <c r="D286" s="21"/>
      <c r="E286" s="21"/>
      <c r="F286" s="21"/>
      <c r="G286" s="21"/>
    </row>
    <row r="287" spans="2:7" x14ac:dyDescent="0.2">
      <c r="B287" s="7"/>
      <c r="C287" s="21"/>
      <c r="D287" s="21"/>
      <c r="E287" s="21"/>
      <c r="F287" s="21"/>
      <c r="G287" s="21"/>
    </row>
    <row r="288" spans="2:7" x14ac:dyDescent="0.2">
      <c r="B288" s="7"/>
      <c r="C288" s="21"/>
      <c r="D288" s="21"/>
      <c r="E288" s="21"/>
      <c r="F288" s="21"/>
      <c r="G288" s="21"/>
    </row>
    <row r="289" spans="2:7" x14ac:dyDescent="0.2">
      <c r="B289" s="7"/>
      <c r="C289" s="21"/>
      <c r="D289" s="21"/>
      <c r="E289" s="21"/>
      <c r="F289" s="21"/>
      <c r="G289" s="21"/>
    </row>
    <row r="290" spans="2:7" x14ac:dyDescent="0.2">
      <c r="B290" s="7"/>
      <c r="C290" s="21"/>
      <c r="D290" s="21"/>
      <c r="E290" s="21"/>
      <c r="F290" s="21"/>
      <c r="G290" s="21"/>
    </row>
    <row r="291" spans="2:7" x14ac:dyDescent="0.2">
      <c r="B291" s="7"/>
      <c r="C291" s="21"/>
      <c r="D291" s="21"/>
      <c r="E291" s="21"/>
      <c r="F291" s="21"/>
      <c r="G291" s="21"/>
    </row>
    <row r="292" spans="2:7" x14ac:dyDescent="0.2">
      <c r="B292" s="7"/>
      <c r="C292" s="21"/>
      <c r="D292" s="21"/>
      <c r="E292" s="21"/>
      <c r="F292" s="21"/>
      <c r="G292" s="21"/>
    </row>
    <row r="293" spans="2:7" x14ac:dyDescent="0.2">
      <c r="B293" s="7"/>
      <c r="C293" s="21"/>
      <c r="D293" s="21"/>
      <c r="E293" s="21"/>
      <c r="F293" s="21"/>
      <c r="G293" s="21"/>
    </row>
    <row r="294" spans="2:7" x14ac:dyDescent="0.2">
      <c r="B294" s="7"/>
      <c r="C294" s="21"/>
      <c r="D294" s="21"/>
      <c r="E294" s="21"/>
      <c r="F294" s="21"/>
      <c r="G294" s="21"/>
    </row>
    <row r="295" spans="2:7" x14ac:dyDescent="0.2">
      <c r="B295" s="7"/>
      <c r="C295" s="21"/>
      <c r="D295" s="21"/>
      <c r="E295" s="21"/>
      <c r="F295" s="21"/>
      <c r="G295" s="21"/>
    </row>
    <row r="296" spans="2:7" x14ac:dyDescent="0.2">
      <c r="B296" s="7"/>
      <c r="C296" s="21"/>
      <c r="D296" s="21"/>
      <c r="E296" s="21"/>
      <c r="F296" s="21"/>
      <c r="G296" s="21"/>
    </row>
    <row r="297" spans="2:7" x14ac:dyDescent="0.2">
      <c r="B297" s="7"/>
      <c r="C297" s="21"/>
      <c r="D297" s="21"/>
      <c r="E297" s="21"/>
      <c r="F297" s="21"/>
      <c r="G297" s="21"/>
    </row>
    <row r="298" spans="2:7" x14ac:dyDescent="0.2">
      <c r="B298" s="7"/>
      <c r="C298" s="21"/>
      <c r="D298" s="21"/>
      <c r="E298" s="21"/>
      <c r="F298" s="21"/>
      <c r="G298" s="21"/>
    </row>
    <row r="299" spans="2:7" x14ac:dyDescent="0.2">
      <c r="B299" s="7"/>
      <c r="C299" s="21"/>
      <c r="D299" s="21"/>
      <c r="E299" s="21"/>
      <c r="F299" s="21"/>
      <c r="G299" s="21"/>
    </row>
    <row r="300" spans="2:7" x14ac:dyDescent="0.2">
      <c r="B300" s="7"/>
      <c r="C300" s="21"/>
      <c r="D300" s="21"/>
      <c r="E300" s="21"/>
      <c r="F300" s="21"/>
      <c r="G300" s="21"/>
    </row>
    <row r="301" spans="2:7" x14ac:dyDescent="0.2">
      <c r="B301" s="7"/>
      <c r="C301" s="21"/>
      <c r="D301" s="21"/>
      <c r="E301" s="21"/>
      <c r="F301" s="21"/>
      <c r="G301" s="21"/>
    </row>
    <row r="302" spans="2:7" x14ac:dyDescent="0.2">
      <c r="B302" s="7"/>
      <c r="C302" s="21"/>
      <c r="D302" s="21"/>
      <c r="E302" s="21"/>
      <c r="F302" s="21"/>
      <c r="G302" s="21"/>
    </row>
    <row r="303" spans="2:7" x14ac:dyDescent="0.2">
      <c r="B303" s="7"/>
      <c r="C303" s="21"/>
      <c r="D303" s="21"/>
      <c r="E303" s="21"/>
      <c r="F303" s="21"/>
      <c r="G303" s="21"/>
    </row>
    <row r="304" spans="2:7" x14ac:dyDescent="0.2">
      <c r="B304" s="7"/>
      <c r="C304" s="21"/>
      <c r="D304" s="21"/>
      <c r="E304" s="21"/>
      <c r="F304" s="21"/>
      <c r="G304" s="21"/>
    </row>
    <row r="305" spans="2:7" x14ac:dyDescent="0.2">
      <c r="B305" s="7"/>
      <c r="C305" s="21"/>
      <c r="D305" s="21"/>
      <c r="E305" s="21"/>
      <c r="F305" s="21"/>
      <c r="G305" s="21"/>
    </row>
    <row r="306" spans="2:7" x14ac:dyDescent="0.2">
      <c r="B306" s="7"/>
      <c r="C306" s="21"/>
      <c r="D306" s="21"/>
      <c r="E306" s="21"/>
      <c r="F306" s="21"/>
      <c r="G306" s="21"/>
    </row>
    <row r="307" spans="2:7" x14ac:dyDescent="0.2">
      <c r="B307" s="7"/>
      <c r="C307" s="21"/>
      <c r="D307" s="21"/>
      <c r="E307" s="21"/>
      <c r="F307" s="21"/>
      <c r="G307" s="21"/>
    </row>
    <row r="308" spans="2:7" x14ac:dyDescent="0.2">
      <c r="B308" s="7"/>
      <c r="C308" s="21"/>
      <c r="D308" s="21"/>
      <c r="E308" s="21"/>
      <c r="F308" s="21"/>
      <c r="G308" s="21"/>
    </row>
    <row r="309" spans="2:7" x14ac:dyDescent="0.2">
      <c r="B309" s="7"/>
      <c r="C309" s="21"/>
      <c r="D309" s="21"/>
      <c r="E309" s="21"/>
      <c r="F309" s="21"/>
      <c r="G309" s="21"/>
    </row>
    <row r="310" spans="2:7" x14ac:dyDescent="0.2">
      <c r="B310" s="7"/>
      <c r="C310" s="21"/>
      <c r="D310" s="21"/>
      <c r="E310" s="21"/>
      <c r="F310" s="21"/>
      <c r="G310" s="21"/>
    </row>
    <row r="311" spans="2:7" x14ac:dyDescent="0.2">
      <c r="B311" s="7"/>
      <c r="C311" s="21"/>
      <c r="D311" s="21"/>
      <c r="E311" s="21"/>
      <c r="F311" s="21"/>
      <c r="G311" s="21"/>
    </row>
    <row r="312" spans="2:7" x14ac:dyDescent="0.2">
      <c r="B312" s="7"/>
      <c r="C312" s="21"/>
      <c r="D312" s="21"/>
      <c r="E312" s="21"/>
      <c r="F312" s="21"/>
      <c r="G312" s="21"/>
    </row>
    <row r="313" spans="2:7" x14ac:dyDescent="0.2">
      <c r="B313" s="7"/>
      <c r="C313" s="21"/>
      <c r="D313" s="21"/>
      <c r="E313" s="21"/>
      <c r="F313" s="21"/>
      <c r="G313" s="21"/>
    </row>
    <row r="314" spans="2:7" x14ac:dyDescent="0.2">
      <c r="B314" s="7"/>
      <c r="C314" s="21"/>
      <c r="D314" s="21"/>
      <c r="E314" s="21"/>
      <c r="F314" s="21"/>
      <c r="G314" s="21"/>
    </row>
    <row r="315" spans="2:7" x14ac:dyDescent="0.2">
      <c r="B315" s="7"/>
      <c r="C315" s="21"/>
      <c r="D315" s="21"/>
      <c r="E315" s="21"/>
      <c r="F315" s="21"/>
      <c r="G315" s="21"/>
    </row>
    <row r="316" spans="2:7" x14ac:dyDescent="0.2">
      <c r="B316" s="7"/>
      <c r="C316" s="21"/>
      <c r="D316" s="21"/>
      <c r="E316" s="21"/>
      <c r="F316" s="21"/>
      <c r="G316" s="21"/>
    </row>
    <row r="317" spans="2:7" x14ac:dyDescent="0.2">
      <c r="B317" s="7"/>
      <c r="C317" s="21"/>
      <c r="D317" s="21"/>
      <c r="E317" s="21"/>
      <c r="F317" s="21"/>
      <c r="G317" s="21"/>
    </row>
    <row r="318" spans="2:7" x14ac:dyDescent="0.2">
      <c r="B318" s="7"/>
      <c r="C318" s="21"/>
      <c r="D318" s="21"/>
      <c r="E318" s="21"/>
      <c r="F318" s="21"/>
      <c r="G318" s="21"/>
    </row>
    <row r="319" spans="2:7" x14ac:dyDescent="0.2">
      <c r="B319" s="7"/>
      <c r="C319" s="21"/>
      <c r="D319" s="21"/>
      <c r="E319" s="21"/>
      <c r="F319" s="21"/>
      <c r="G319" s="21"/>
    </row>
    <row r="320" spans="2:7" x14ac:dyDescent="0.2">
      <c r="B320" s="7"/>
      <c r="C320" s="21"/>
      <c r="D320" s="21"/>
      <c r="E320" s="21"/>
      <c r="F320" s="21"/>
      <c r="G320" s="21"/>
    </row>
    <row r="321" spans="2:7" x14ac:dyDescent="0.2">
      <c r="B321" s="7"/>
      <c r="C321" s="21"/>
      <c r="D321" s="21"/>
      <c r="E321" s="21"/>
      <c r="F321" s="21"/>
      <c r="G321" s="21"/>
    </row>
    <row r="322" spans="2:7" x14ac:dyDescent="0.2">
      <c r="B322" s="7"/>
      <c r="C322" s="21"/>
      <c r="D322" s="21"/>
      <c r="E322" s="21"/>
      <c r="F322" s="21"/>
      <c r="G322" s="21"/>
    </row>
    <row r="323" spans="2:7" x14ac:dyDescent="0.2">
      <c r="B323" s="7"/>
      <c r="C323" s="21"/>
      <c r="D323" s="21"/>
      <c r="E323" s="21"/>
      <c r="F323" s="21"/>
      <c r="G323" s="21"/>
    </row>
    <row r="324" spans="2:7" x14ac:dyDescent="0.2">
      <c r="B324" s="7"/>
      <c r="C324" s="21"/>
      <c r="D324" s="21"/>
      <c r="E324" s="21"/>
      <c r="F324" s="21"/>
      <c r="G324" s="21"/>
    </row>
    <row r="325" spans="2:7" x14ac:dyDescent="0.2">
      <c r="B325" s="7"/>
      <c r="C325" s="21"/>
      <c r="D325" s="21"/>
      <c r="E325" s="21"/>
      <c r="F325" s="21"/>
      <c r="G325" s="21"/>
    </row>
    <row r="326" spans="2:7" x14ac:dyDescent="0.2">
      <c r="B326" s="7"/>
      <c r="C326" s="21"/>
      <c r="D326" s="21"/>
      <c r="E326" s="21"/>
      <c r="F326" s="21"/>
      <c r="G326" s="21"/>
    </row>
    <row r="327" spans="2:7" x14ac:dyDescent="0.2">
      <c r="B327" s="7"/>
      <c r="C327" s="21"/>
      <c r="D327" s="21"/>
      <c r="E327" s="21"/>
      <c r="F327" s="21"/>
      <c r="G327" s="21"/>
    </row>
    <row r="328" spans="2:7" x14ac:dyDescent="0.2">
      <c r="B328" s="7"/>
      <c r="C328" s="21"/>
      <c r="D328" s="21"/>
      <c r="E328" s="21"/>
      <c r="F328" s="21"/>
      <c r="G328" s="21"/>
    </row>
    <row r="329" spans="2:7" x14ac:dyDescent="0.2">
      <c r="B329" s="7"/>
      <c r="C329" s="21"/>
      <c r="D329" s="21"/>
      <c r="E329" s="21"/>
      <c r="F329" s="21"/>
      <c r="G329" s="21"/>
    </row>
    <row r="330" spans="2:7" x14ac:dyDescent="0.2">
      <c r="B330" s="7"/>
      <c r="C330" s="21"/>
      <c r="D330" s="21"/>
      <c r="E330" s="21"/>
      <c r="F330" s="21"/>
      <c r="G330" s="21"/>
    </row>
    <row r="331" spans="2:7" x14ac:dyDescent="0.2">
      <c r="B331" s="7"/>
      <c r="C331" s="21"/>
      <c r="D331" s="21"/>
      <c r="E331" s="21"/>
      <c r="F331" s="21"/>
      <c r="G331" s="21"/>
    </row>
    <row r="332" spans="2:7" x14ac:dyDescent="0.2">
      <c r="B332" s="7"/>
      <c r="C332" s="21"/>
      <c r="D332" s="21"/>
      <c r="E332" s="21"/>
      <c r="F332" s="21"/>
      <c r="G332" s="21"/>
    </row>
    <row r="333" spans="2:7" x14ac:dyDescent="0.2">
      <c r="B333" s="7"/>
      <c r="C333" s="21"/>
      <c r="D333" s="21"/>
      <c r="E333" s="21"/>
      <c r="F333" s="21"/>
      <c r="G333" s="21"/>
    </row>
    <row r="334" spans="2:7" x14ac:dyDescent="0.2">
      <c r="B334" s="7"/>
      <c r="C334" s="21"/>
      <c r="D334" s="21"/>
      <c r="E334" s="21"/>
      <c r="F334" s="21"/>
      <c r="G334" s="21"/>
    </row>
    <row r="335" spans="2:7" x14ac:dyDescent="0.2">
      <c r="B335" s="7"/>
      <c r="C335" s="21"/>
      <c r="D335" s="21"/>
      <c r="E335" s="21"/>
      <c r="F335" s="21"/>
      <c r="G335" s="21"/>
    </row>
    <row r="336" spans="2:7" x14ac:dyDescent="0.2">
      <c r="B336" s="7"/>
      <c r="C336" s="21"/>
      <c r="D336" s="21"/>
      <c r="E336" s="21"/>
      <c r="F336" s="21"/>
      <c r="G336" s="21"/>
    </row>
    <row r="337" spans="2:7" x14ac:dyDescent="0.2">
      <c r="B337" s="7"/>
      <c r="C337" s="21"/>
      <c r="D337" s="21"/>
      <c r="E337" s="21"/>
      <c r="F337" s="21"/>
      <c r="G337" s="21"/>
    </row>
    <row r="338" spans="2:7" x14ac:dyDescent="0.2">
      <c r="B338" s="7"/>
      <c r="C338" s="21"/>
      <c r="D338" s="21"/>
      <c r="E338" s="21"/>
      <c r="F338" s="21"/>
      <c r="G338" s="21"/>
    </row>
    <row r="339" spans="2:7" x14ac:dyDescent="0.2">
      <c r="B339" s="7"/>
      <c r="C339" s="21"/>
      <c r="D339" s="21"/>
      <c r="E339" s="21"/>
      <c r="F339" s="21"/>
      <c r="G339" s="21"/>
    </row>
    <row r="340" spans="2:7" x14ac:dyDescent="0.2">
      <c r="B340" s="7"/>
      <c r="C340" s="21"/>
      <c r="D340" s="21"/>
      <c r="E340" s="21"/>
      <c r="F340" s="21"/>
      <c r="G340" s="21"/>
    </row>
    <row r="341" spans="2:7" x14ac:dyDescent="0.2">
      <c r="B341" s="7"/>
      <c r="C341" s="21"/>
      <c r="D341" s="21"/>
      <c r="E341" s="21"/>
      <c r="F341" s="21"/>
      <c r="G341" s="21"/>
    </row>
    <row r="342" spans="2:7" x14ac:dyDescent="0.2">
      <c r="B342" s="7"/>
      <c r="C342" s="21"/>
      <c r="D342" s="21"/>
      <c r="E342" s="21"/>
      <c r="F342" s="21"/>
      <c r="G342" s="21"/>
    </row>
    <row r="343" spans="2:7" x14ac:dyDescent="0.2">
      <c r="B343" s="7"/>
      <c r="C343" s="21"/>
      <c r="D343" s="21"/>
      <c r="E343" s="21"/>
      <c r="F343" s="21"/>
      <c r="G343" s="21"/>
    </row>
    <row r="344" spans="2:7" x14ac:dyDescent="0.2">
      <c r="B344" s="7"/>
      <c r="C344" s="21"/>
      <c r="D344" s="21"/>
      <c r="E344" s="21"/>
      <c r="F344" s="21"/>
      <c r="G344" s="21"/>
    </row>
    <row r="345" spans="2:7" x14ac:dyDescent="0.2">
      <c r="B345" s="7"/>
      <c r="C345" s="21"/>
      <c r="D345" s="21"/>
      <c r="E345" s="21"/>
      <c r="F345" s="21"/>
      <c r="G345" s="21"/>
    </row>
    <row r="346" spans="2:7" x14ac:dyDescent="0.2">
      <c r="B346" s="7"/>
      <c r="C346" s="21"/>
      <c r="D346" s="21"/>
      <c r="E346" s="21"/>
      <c r="F346" s="21"/>
      <c r="G346" s="21"/>
    </row>
    <row r="347" spans="2:7" x14ac:dyDescent="0.2">
      <c r="B347" s="7"/>
      <c r="C347" s="21"/>
      <c r="D347" s="21"/>
      <c r="E347" s="21"/>
      <c r="F347" s="21"/>
      <c r="G347" s="21"/>
    </row>
    <row r="348" spans="2:7" x14ac:dyDescent="0.2">
      <c r="B348" s="7"/>
      <c r="C348" s="21"/>
      <c r="D348" s="21"/>
      <c r="E348" s="21"/>
      <c r="F348" s="21"/>
      <c r="G348" s="21"/>
    </row>
    <row r="349" spans="2:7" x14ac:dyDescent="0.2">
      <c r="B349" s="7"/>
      <c r="C349" s="21"/>
      <c r="D349" s="21"/>
      <c r="E349" s="21"/>
      <c r="F349" s="21"/>
      <c r="G349" s="21"/>
    </row>
    <row r="350" spans="2:7" x14ac:dyDescent="0.2">
      <c r="B350" s="7"/>
      <c r="C350" s="21"/>
      <c r="D350" s="21"/>
      <c r="E350" s="21"/>
      <c r="F350" s="21"/>
      <c r="G350" s="21"/>
    </row>
    <row r="351" spans="2:7" x14ac:dyDescent="0.2">
      <c r="B351" s="7"/>
      <c r="C351" s="21"/>
      <c r="D351" s="21"/>
      <c r="E351" s="21"/>
      <c r="F351" s="21"/>
      <c r="G351" s="21"/>
    </row>
    <row r="352" spans="2:7" x14ac:dyDescent="0.2">
      <c r="B352" s="7"/>
      <c r="C352" s="21"/>
      <c r="D352" s="21"/>
      <c r="E352" s="21"/>
      <c r="F352" s="21"/>
      <c r="G352" s="21"/>
    </row>
    <row r="353" spans="2:7" x14ac:dyDescent="0.2">
      <c r="B353" s="7"/>
      <c r="C353" s="21"/>
      <c r="D353" s="21"/>
      <c r="E353" s="21"/>
      <c r="F353" s="21"/>
      <c r="G353" s="21"/>
    </row>
    <row r="354" spans="2:7" x14ac:dyDescent="0.2">
      <c r="B354" s="7"/>
      <c r="C354" s="21"/>
      <c r="D354" s="21"/>
      <c r="E354" s="21"/>
      <c r="F354" s="21"/>
      <c r="G354" s="21"/>
    </row>
    <row r="355" spans="2:7" x14ac:dyDescent="0.2">
      <c r="B355" s="7"/>
      <c r="C355" s="21"/>
      <c r="D355" s="21"/>
      <c r="E355" s="21"/>
      <c r="F355" s="21"/>
      <c r="G355" s="21"/>
    </row>
    <row r="356" spans="2:7" x14ac:dyDescent="0.2">
      <c r="B356" s="7"/>
      <c r="C356" s="21"/>
      <c r="D356" s="21"/>
      <c r="E356" s="21"/>
      <c r="F356" s="21"/>
      <c r="G356" s="21"/>
    </row>
    <row r="357" spans="2:7" x14ac:dyDescent="0.2">
      <c r="B357" s="7"/>
      <c r="C357" s="21"/>
      <c r="D357" s="21"/>
      <c r="E357" s="21"/>
      <c r="F357" s="21"/>
      <c r="G357" s="21"/>
    </row>
    <row r="358" spans="2:7" x14ac:dyDescent="0.2">
      <c r="B358" s="7"/>
      <c r="C358" s="21"/>
      <c r="D358" s="21"/>
      <c r="E358" s="21"/>
      <c r="F358" s="21"/>
      <c r="G358" s="21"/>
    </row>
    <row r="359" spans="2:7" x14ac:dyDescent="0.2">
      <c r="B359" s="7"/>
      <c r="C359" s="21"/>
      <c r="D359" s="21"/>
      <c r="E359" s="21"/>
      <c r="F359" s="21"/>
      <c r="G359" s="21"/>
    </row>
    <row r="360" spans="2:7" x14ac:dyDescent="0.2">
      <c r="B360" s="7"/>
      <c r="C360" s="21"/>
      <c r="D360" s="21"/>
      <c r="E360" s="21"/>
      <c r="F360" s="21"/>
      <c r="G360" s="21"/>
    </row>
    <row r="361" spans="2:7" x14ac:dyDescent="0.2">
      <c r="B361" s="7"/>
      <c r="C361" s="21"/>
      <c r="D361" s="21"/>
      <c r="E361" s="21"/>
      <c r="F361" s="21"/>
      <c r="G361" s="21"/>
    </row>
    <row r="362" spans="2:7" x14ac:dyDescent="0.2">
      <c r="B362" s="7"/>
      <c r="C362" s="21"/>
      <c r="D362" s="21"/>
      <c r="E362" s="21"/>
      <c r="F362" s="21"/>
      <c r="G362" s="21"/>
    </row>
    <row r="363" spans="2:7" x14ac:dyDescent="0.2">
      <c r="B363" s="7"/>
      <c r="C363" s="21"/>
      <c r="D363" s="21"/>
      <c r="E363" s="21"/>
      <c r="F363" s="21"/>
      <c r="G363" s="21"/>
    </row>
    <row r="364" spans="2:7" x14ac:dyDescent="0.2">
      <c r="B364" s="7"/>
      <c r="C364" s="21"/>
      <c r="D364" s="21"/>
      <c r="E364" s="21"/>
      <c r="F364" s="21"/>
      <c r="G364" s="21"/>
    </row>
    <row r="365" spans="2:7" x14ac:dyDescent="0.2">
      <c r="B365" s="7"/>
      <c r="C365" s="21"/>
      <c r="D365" s="21"/>
      <c r="E365" s="21"/>
      <c r="F365" s="21"/>
      <c r="G365" s="21"/>
    </row>
    <row r="366" spans="2:7" x14ac:dyDescent="0.2">
      <c r="B366" s="7"/>
      <c r="C366" s="21"/>
      <c r="D366" s="21"/>
      <c r="E366" s="21"/>
      <c r="F366" s="21"/>
      <c r="G366" s="21"/>
    </row>
    <row r="367" spans="2:7" x14ac:dyDescent="0.2">
      <c r="B367" s="7"/>
      <c r="C367" s="21"/>
      <c r="D367" s="21"/>
      <c r="E367" s="21"/>
      <c r="F367" s="21"/>
      <c r="G367" s="21"/>
    </row>
    <row r="368" spans="2:7" x14ac:dyDescent="0.2">
      <c r="B368" s="7"/>
      <c r="C368" s="21"/>
      <c r="D368" s="21"/>
      <c r="E368" s="21"/>
      <c r="F368" s="21"/>
      <c r="G368" s="21"/>
    </row>
    <row r="369" spans="2:7" x14ac:dyDescent="0.2">
      <c r="B369" s="7"/>
      <c r="C369" s="21"/>
      <c r="D369" s="21"/>
      <c r="E369" s="21"/>
      <c r="F369" s="21"/>
      <c r="G369" s="21"/>
    </row>
    <row r="370" spans="2:7" x14ac:dyDescent="0.2">
      <c r="B370" s="7"/>
      <c r="C370" s="21"/>
      <c r="D370" s="21"/>
      <c r="E370" s="21"/>
      <c r="F370" s="21"/>
      <c r="G370" s="21"/>
    </row>
    <row r="371" spans="2:7" x14ac:dyDescent="0.2">
      <c r="B371" s="7"/>
      <c r="C371" s="21"/>
      <c r="D371" s="21"/>
      <c r="E371" s="21"/>
      <c r="F371" s="21"/>
      <c r="G371" s="21"/>
    </row>
    <row r="372" spans="2:7" x14ac:dyDescent="0.2">
      <c r="B372" s="7"/>
      <c r="C372" s="21"/>
      <c r="D372" s="21"/>
      <c r="E372" s="21"/>
      <c r="F372" s="21"/>
      <c r="G372" s="21"/>
    </row>
    <row r="373" spans="2:7" x14ac:dyDescent="0.2">
      <c r="B373" s="7"/>
      <c r="C373" s="21"/>
      <c r="D373" s="21"/>
      <c r="E373" s="21"/>
      <c r="F373" s="21"/>
      <c r="G373" s="21"/>
    </row>
    <row r="374" spans="2:7" x14ac:dyDescent="0.2">
      <c r="B374" s="7"/>
      <c r="C374" s="21"/>
      <c r="D374" s="21"/>
      <c r="E374" s="21"/>
      <c r="F374" s="21"/>
      <c r="G374" s="21"/>
    </row>
    <row r="375" spans="2:7" x14ac:dyDescent="0.2">
      <c r="B375" s="7"/>
      <c r="C375" s="21"/>
      <c r="D375" s="21"/>
      <c r="E375" s="21"/>
      <c r="F375" s="21"/>
      <c r="G375" s="21"/>
    </row>
    <row r="376" spans="2:7" x14ac:dyDescent="0.2">
      <c r="B376" s="7"/>
      <c r="C376" s="21"/>
      <c r="D376" s="21"/>
      <c r="E376" s="21"/>
      <c r="F376" s="21"/>
      <c r="G376" s="21"/>
    </row>
    <row r="377" spans="2:7" x14ac:dyDescent="0.2">
      <c r="B377" s="7"/>
      <c r="C377" s="21"/>
      <c r="D377" s="21"/>
      <c r="E377" s="21"/>
      <c r="F377" s="21"/>
      <c r="G377" s="21"/>
    </row>
    <row r="378" spans="2:7" x14ac:dyDescent="0.2">
      <c r="B378" s="7"/>
      <c r="C378" s="21"/>
      <c r="D378" s="21"/>
      <c r="E378" s="21"/>
      <c r="F378" s="21"/>
      <c r="G378" s="21"/>
    </row>
    <row r="379" spans="2:7" x14ac:dyDescent="0.2">
      <c r="B379" s="7"/>
      <c r="C379" s="21"/>
      <c r="D379" s="21"/>
      <c r="E379" s="21"/>
      <c r="F379" s="21"/>
      <c r="G379" s="21"/>
    </row>
    <row r="380" spans="2:7" x14ac:dyDescent="0.2">
      <c r="B380" s="7"/>
      <c r="C380" s="21"/>
      <c r="D380" s="21"/>
      <c r="E380" s="21"/>
      <c r="F380" s="21"/>
      <c r="G380" s="21"/>
    </row>
    <row r="381" spans="2:7" x14ac:dyDescent="0.2">
      <c r="B381" s="7"/>
      <c r="C381" s="21"/>
      <c r="D381" s="21"/>
      <c r="E381" s="21"/>
      <c r="F381" s="21"/>
      <c r="G381" s="21"/>
    </row>
    <row r="382" spans="2:7" x14ac:dyDescent="0.2">
      <c r="B382" s="7"/>
      <c r="C382" s="21"/>
      <c r="D382" s="21"/>
      <c r="E382" s="21"/>
      <c r="F382" s="21"/>
      <c r="G382" s="21"/>
    </row>
    <row r="383" spans="2:7" x14ac:dyDescent="0.2">
      <c r="B383" s="7"/>
      <c r="C383" s="21"/>
      <c r="D383" s="21"/>
      <c r="E383" s="21"/>
      <c r="F383" s="21"/>
      <c r="G383" s="21"/>
    </row>
    <row r="384" spans="2:7" x14ac:dyDescent="0.2">
      <c r="B384" s="7"/>
      <c r="C384" s="21"/>
      <c r="D384" s="21"/>
      <c r="E384" s="21"/>
      <c r="F384" s="21"/>
      <c r="G384" s="21"/>
    </row>
    <row r="385" spans="2:7" x14ac:dyDescent="0.2">
      <c r="B385" s="7"/>
      <c r="C385" s="21"/>
      <c r="D385" s="21"/>
      <c r="E385" s="21"/>
      <c r="F385" s="21"/>
      <c r="G385" s="21"/>
    </row>
    <row r="386" spans="2:7" x14ac:dyDescent="0.2">
      <c r="B386" s="7"/>
      <c r="C386" s="21"/>
      <c r="D386" s="21"/>
      <c r="E386" s="21"/>
      <c r="F386" s="21"/>
      <c r="G386" s="21"/>
    </row>
    <row r="387" spans="2:7" x14ac:dyDescent="0.2">
      <c r="B387" s="7"/>
      <c r="C387" s="21"/>
      <c r="D387" s="21"/>
      <c r="E387" s="21"/>
      <c r="F387" s="21"/>
      <c r="G387" s="21"/>
    </row>
    <row r="388" spans="2:7" x14ac:dyDescent="0.2">
      <c r="B388" s="7"/>
      <c r="C388" s="21"/>
      <c r="D388" s="21"/>
      <c r="E388" s="21"/>
      <c r="F388" s="21"/>
      <c r="G388" s="21"/>
    </row>
    <row r="389" spans="2:7" x14ac:dyDescent="0.2">
      <c r="B389" s="7"/>
      <c r="C389" s="21"/>
      <c r="D389" s="21"/>
      <c r="E389" s="21"/>
      <c r="F389" s="21"/>
      <c r="G389" s="21"/>
    </row>
    <row r="390" spans="2:7" x14ac:dyDescent="0.2">
      <c r="B390" s="7"/>
      <c r="C390" s="21"/>
      <c r="D390" s="21"/>
      <c r="E390" s="21"/>
      <c r="F390" s="21"/>
      <c r="G390" s="21"/>
    </row>
    <row r="391" spans="2:7" x14ac:dyDescent="0.2">
      <c r="B391" s="7"/>
      <c r="C391" s="21"/>
      <c r="D391" s="21"/>
      <c r="E391" s="21"/>
      <c r="F391" s="21"/>
      <c r="G391" s="21"/>
    </row>
    <row r="392" spans="2:7" x14ac:dyDescent="0.2">
      <c r="B392" s="7"/>
      <c r="C392" s="21"/>
      <c r="D392" s="21"/>
      <c r="E392" s="21"/>
      <c r="F392" s="21"/>
      <c r="G392" s="21"/>
    </row>
    <row r="393" spans="2:7" x14ac:dyDescent="0.2">
      <c r="B393" s="7"/>
      <c r="C393" s="21"/>
      <c r="D393" s="21"/>
      <c r="E393" s="21"/>
      <c r="F393" s="21"/>
      <c r="G393" s="21"/>
    </row>
    <row r="394" spans="2:7" x14ac:dyDescent="0.2">
      <c r="B394" s="7"/>
      <c r="C394" s="21"/>
      <c r="D394" s="21"/>
      <c r="E394" s="21"/>
      <c r="F394" s="21"/>
      <c r="G394" s="21"/>
    </row>
    <row r="395" spans="2:7" x14ac:dyDescent="0.2">
      <c r="B395" s="7"/>
      <c r="C395" s="21"/>
      <c r="D395" s="21"/>
      <c r="E395" s="21"/>
      <c r="F395" s="21"/>
      <c r="G395" s="21"/>
    </row>
    <row r="396" spans="2:7" x14ac:dyDescent="0.2">
      <c r="B396" s="7"/>
      <c r="C396" s="21"/>
      <c r="D396" s="21"/>
      <c r="E396" s="21"/>
      <c r="F396" s="21"/>
      <c r="G396" s="21"/>
    </row>
    <row r="397" spans="2:7" x14ac:dyDescent="0.2">
      <c r="B397" s="7"/>
      <c r="C397" s="21"/>
      <c r="D397" s="21"/>
      <c r="E397" s="21"/>
      <c r="F397" s="21"/>
      <c r="G397" s="21"/>
    </row>
    <row r="398" spans="2:7" x14ac:dyDescent="0.2">
      <c r="B398" s="7"/>
      <c r="C398" s="21"/>
      <c r="D398" s="21"/>
      <c r="E398" s="21"/>
      <c r="F398" s="21"/>
      <c r="G398" s="21"/>
    </row>
    <row r="399" spans="2:7" x14ac:dyDescent="0.2">
      <c r="B399" s="7"/>
      <c r="C399" s="21"/>
      <c r="D399" s="21"/>
      <c r="E399" s="21"/>
      <c r="F399" s="21"/>
      <c r="G399" s="21"/>
    </row>
    <row r="400" spans="2:7" x14ac:dyDescent="0.2">
      <c r="B400" s="7"/>
      <c r="C400" s="21"/>
      <c r="D400" s="21"/>
      <c r="E400" s="21"/>
      <c r="F400" s="21"/>
      <c r="G400" s="21"/>
    </row>
    <row r="401" spans="2:7" x14ac:dyDescent="0.2">
      <c r="B401" s="7"/>
      <c r="C401" s="21"/>
      <c r="D401" s="21"/>
      <c r="E401" s="21"/>
      <c r="F401" s="21"/>
      <c r="G401" s="21"/>
    </row>
    <row r="402" spans="2:7" x14ac:dyDescent="0.2">
      <c r="B402" s="7"/>
      <c r="C402" s="21"/>
      <c r="D402" s="21"/>
      <c r="E402" s="21"/>
      <c r="F402" s="21"/>
      <c r="G402" s="21"/>
    </row>
    <row r="403" spans="2:7" x14ac:dyDescent="0.2">
      <c r="B403" s="7"/>
      <c r="C403" s="21"/>
      <c r="D403" s="21"/>
      <c r="E403" s="21"/>
      <c r="F403" s="21"/>
      <c r="G403" s="21"/>
    </row>
    <row r="404" spans="2:7" x14ac:dyDescent="0.2">
      <c r="B404" s="7"/>
      <c r="C404" s="21"/>
      <c r="D404" s="21"/>
      <c r="E404" s="21"/>
      <c r="F404" s="21"/>
      <c r="G404" s="21"/>
    </row>
    <row r="405" spans="2:7" x14ac:dyDescent="0.2">
      <c r="B405" s="7"/>
      <c r="C405" s="21"/>
      <c r="D405" s="21"/>
      <c r="E405" s="21"/>
      <c r="F405" s="21"/>
      <c r="G405" s="21"/>
    </row>
    <row r="406" spans="2:7" x14ac:dyDescent="0.2">
      <c r="B406" s="7"/>
      <c r="C406" s="21"/>
      <c r="D406" s="21"/>
      <c r="E406" s="21"/>
      <c r="F406" s="21"/>
      <c r="G406" s="21"/>
    </row>
    <row r="407" spans="2:7" x14ac:dyDescent="0.2">
      <c r="B407" s="7"/>
      <c r="C407" s="21"/>
      <c r="D407" s="21"/>
      <c r="E407" s="21"/>
      <c r="F407" s="21"/>
      <c r="G407" s="21"/>
    </row>
    <row r="408" spans="2:7" x14ac:dyDescent="0.2">
      <c r="B408" s="7"/>
      <c r="C408" s="21"/>
      <c r="D408" s="21"/>
      <c r="E408" s="21"/>
      <c r="F408" s="21"/>
      <c r="G408" s="21"/>
    </row>
    <row r="409" spans="2:7" x14ac:dyDescent="0.2">
      <c r="B409" s="7"/>
      <c r="C409" s="21"/>
      <c r="D409" s="21"/>
      <c r="E409" s="21"/>
      <c r="F409" s="21"/>
      <c r="G409" s="21"/>
    </row>
    <row r="410" spans="2:7" x14ac:dyDescent="0.2">
      <c r="B410" s="7"/>
      <c r="C410" s="21"/>
      <c r="D410" s="21"/>
      <c r="E410" s="21"/>
      <c r="F410" s="21"/>
      <c r="G410" s="21"/>
    </row>
    <row r="411" spans="2:7" x14ac:dyDescent="0.2">
      <c r="B411" s="7"/>
      <c r="C411" s="21"/>
      <c r="D411" s="21"/>
      <c r="E411" s="21"/>
      <c r="F411" s="21"/>
      <c r="G411" s="21"/>
    </row>
    <row r="412" spans="2:7" x14ac:dyDescent="0.2">
      <c r="B412" s="7"/>
      <c r="C412" s="21"/>
      <c r="D412" s="21"/>
      <c r="E412" s="21"/>
      <c r="F412" s="21"/>
      <c r="G412" s="21"/>
    </row>
    <row r="413" spans="2:7" x14ac:dyDescent="0.2">
      <c r="B413" s="7"/>
      <c r="C413" s="21"/>
      <c r="D413" s="21"/>
      <c r="E413" s="21"/>
      <c r="F413" s="21"/>
      <c r="G413" s="21"/>
    </row>
    <row r="414" spans="2:7" x14ac:dyDescent="0.2">
      <c r="B414" s="7"/>
      <c r="C414" s="21"/>
      <c r="D414" s="21"/>
      <c r="E414" s="21"/>
      <c r="F414" s="21"/>
      <c r="G414" s="21"/>
    </row>
    <row r="415" spans="2:7" x14ac:dyDescent="0.2">
      <c r="B415" s="7"/>
      <c r="C415" s="21"/>
      <c r="D415" s="21"/>
      <c r="E415" s="21"/>
      <c r="F415" s="21"/>
      <c r="G415" s="21"/>
    </row>
    <row r="416" spans="2:7" x14ac:dyDescent="0.2">
      <c r="B416" s="7"/>
      <c r="C416" s="21"/>
      <c r="D416" s="21"/>
      <c r="E416" s="21"/>
      <c r="F416" s="21"/>
      <c r="G416" s="21"/>
    </row>
    <row r="417" spans="2:7" x14ac:dyDescent="0.2">
      <c r="B417" s="7"/>
      <c r="C417" s="21"/>
      <c r="D417" s="21"/>
      <c r="E417" s="21"/>
      <c r="F417" s="21"/>
      <c r="G417" s="21"/>
    </row>
    <row r="418" spans="2:7" x14ac:dyDescent="0.2">
      <c r="B418" s="7"/>
      <c r="C418" s="21"/>
      <c r="D418" s="21"/>
      <c r="E418" s="21"/>
      <c r="F418" s="21"/>
      <c r="G418" s="21"/>
    </row>
    <row r="419" spans="2:7" x14ac:dyDescent="0.2">
      <c r="B419" s="7"/>
      <c r="C419" s="21"/>
      <c r="D419" s="21"/>
      <c r="E419" s="21"/>
      <c r="F419" s="21"/>
      <c r="G419" s="21"/>
    </row>
    <row r="420" spans="2:7" x14ac:dyDescent="0.2">
      <c r="B420" s="7"/>
      <c r="C420" s="21"/>
      <c r="D420" s="21"/>
      <c r="E420" s="21"/>
      <c r="F420" s="21"/>
      <c r="G420" s="21"/>
    </row>
    <row r="421" spans="2:7" x14ac:dyDescent="0.2">
      <c r="B421" s="7"/>
      <c r="C421" s="21"/>
      <c r="D421" s="21"/>
      <c r="E421" s="21"/>
      <c r="F421" s="21"/>
      <c r="G421" s="21"/>
    </row>
    <row r="422" spans="2:7" x14ac:dyDescent="0.2">
      <c r="B422" s="7"/>
      <c r="C422" s="21"/>
      <c r="D422" s="21"/>
      <c r="E422" s="21"/>
      <c r="F422" s="21"/>
      <c r="G422" s="21"/>
    </row>
    <row r="423" spans="2:7" x14ac:dyDescent="0.2">
      <c r="B423" s="7"/>
      <c r="C423" s="21"/>
      <c r="D423" s="21"/>
      <c r="E423" s="21"/>
      <c r="F423" s="21"/>
      <c r="G423" s="21"/>
    </row>
    <row r="424" spans="2:7" x14ac:dyDescent="0.2">
      <c r="B424" s="7"/>
      <c r="C424" s="21"/>
      <c r="D424" s="21"/>
      <c r="E424" s="21"/>
      <c r="F424" s="21"/>
      <c r="G424" s="21"/>
    </row>
    <row r="425" spans="2:7" x14ac:dyDescent="0.2">
      <c r="B425" s="7"/>
      <c r="C425" s="21"/>
      <c r="D425" s="21"/>
      <c r="E425" s="21"/>
      <c r="F425" s="21"/>
      <c r="G425" s="21"/>
    </row>
    <row r="426" spans="2:7" x14ac:dyDescent="0.2">
      <c r="B426" s="7"/>
      <c r="C426" s="21"/>
      <c r="D426" s="21"/>
      <c r="E426" s="21"/>
      <c r="F426" s="21"/>
      <c r="G426" s="21"/>
    </row>
    <row r="427" spans="2:7" x14ac:dyDescent="0.2">
      <c r="B427" s="7"/>
      <c r="C427" s="21"/>
      <c r="D427" s="21"/>
      <c r="E427" s="21"/>
      <c r="F427" s="21"/>
      <c r="G427" s="21"/>
    </row>
    <row r="428" spans="2:7" x14ac:dyDescent="0.2">
      <c r="B428" s="7"/>
      <c r="C428" s="21"/>
      <c r="D428" s="21"/>
      <c r="E428" s="21"/>
      <c r="F428" s="21"/>
      <c r="G428" s="21"/>
    </row>
    <row r="429" spans="2:7" x14ac:dyDescent="0.2">
      <c r="B429" s="7"/>
      <c r="C429" s="21"/>
      <c r="D429" s="21"/>
      <c r="E429" s="21"/>
      <c r="F429" s="21"/>
      <c r="G429" s="21"/>
    </row>
    <row r="430" spans="2:7" x14ac:dyDescent="0.2">
      <c r="B430" s="7"/>
      <c r="C430" s="21"/>
      <c r="D430" s="21"/>
      <c r="E430" s="21"/>
      <c r="F430" s="21"/>
      <c r="G430" s="21"/>
    </row>
    <row r="431" spans="2:7" x14ac:dyDescent="0.2">
      <c r="B431" s="7"/>
      <c r="C431" s="21"/>
      <c r="D431" s="21"/>
      <c r="E431" s="21"/>
      <c r="F431" s="21"/>
      <c r="G431" s="21"/>
    </row>
    <row r="432" spans="2:7" x14ac:dyDescent="0.2">
      <c r="B432" s="7"/>
      <c r="C432" s="21"/>
      <c r="D432" s="21"/>
      <c r="E432" s="21"/>
      <c r="F432" s="21"/>
      <c r="G432" s="21"/>
    </row>
    <row r="433" spans="2:7" x14ac:dyDescent="0.2">
      <c r="B433" s="7"/>
      <c r="C433" s="21"/>
      <c r="D433" s="21"/>
      <c r="E433" s="21"/>
      <c r="F433" s="21"/>
      <c r="G433" s="21"/>
    </row>
    <row r="434" spans="2:7" x14ac:dyDescent="0.2">
      <c r="B434" s="7"/>
      <c r="C434" s="21"/>
      <c r="D434" s="21"/>
      <c r="E434" s="21"/>
      <c r="F434" s="21"/>
      <c r="G434" s="21"/>
    </row>
    <row r="435" spans="2:7" x14ac:dyDescent="0.2">
      <c r="B435" s="7"/>
      <c r="C435" s="21"/>
      <c r="D435" s="21"/>
      <c r="E435" s="21"/>
      <c r="F435" s="21"/>
      <c r="G435" s="21"/>
    </row>
    <row r="436" spans="2:7" x14ac:dyDescent="0.2">
      <c r="B436" s="7"/>
      <c r="C436" s="21"/>
      <c r="D436" s="21"/>
      <c r="E436" s="21"/>
      <c r="F436" s="21"/>
      <c r="G436" s="21"/>
    </row>
    <row r="437" spans="2:7" x14ac:dyDescent="0.2">
      <c r="B437" s="7"/>
      <c r="C437" s="21"/>
      <c r="D437" s="21"/>
      <c r="E437" s="21"/>
      <c r="F437" s="21"/>
      <c r="G437" s="21"/>
    </row>
    <row r="438" spans="2:7" x14ac:dyDescent="0.2">
      <c r="B438" s="7"/>
      <c r="C438" s="21"/>
      <c r="D438" s="21"/>
      <c r="E438" s="21"/>
      <c r="F438" s="21"/>
      <c r="G438" s="21"/>
    </row>
    <row r="439" spans="2:7" x14ac:dyDescent="0.2">
      <c r="B439" s="7"/>
      <c r="C439" s="21"/>
      <c r="D439" s="21"/>
      <c r="E439" s="21"/>
      <c r="F439" s="21"/>
      <c r="G439" s="21"/>
    </row>
    <row r="440" spans="2:7" x14ac:dyDescent="0.2">
      <c r="B440" s="7"/>
      <c r="C440" s="21"/>
      <c r="D440" s="21"/>
      <c r="E440" s="21"/>
      <c r="F440" s="21"/>
      <c r="G440" s="21"/>
    </row>
    <row r="441" spans="2:7" x14ac:dyDescent="0.2">
      <c r="B441" s="7"/>
      <c r="C441" s="21"/>
      <c r="D441" s="21"/>
      <c r="E441" s="21"/>
      <c r="F441" s="21"/>
      <c r="G441" s="21"/>
    </row>
    <row r="442" spans="2:7" x14ac:dyDescent="0.2">
      <c r="B442" s="7"/>
      <c r="C442" s="21"/>
      <c r="D442" s="21"/>
      <c r="E442" s="21"/>
      <c r="F442" s="21"/>
      <c r="G442" s="21"/>
    </row>
    <row r="443" spans="2:7" x14ac:dyDescent="0.2">
      <c r="B443" s="7"/>
      <c r="C443" s="21"/>
      <c r="D443" s="21"/>
      <c r="E443" s="21"/>
      <c r="F443" s="21"/>
      <c r="G443" s="21"/>
    </row>
    <row r="444" spans="2:7" x14ac:dyDescent="0.2">
      <c r="B444" s="7"/>
      <c r="C444" s="21"/>
      <c r="D444" s="21"/>
      <c r="E444" s="21"/>
      <c r="F444" s="21"/>
      <c r="G444" s="21"/>
    </row>
    <row r="445" spans="2:7" x14ac:dyDescent="0.2">
      <c r="B445" s="7"/>
      <c r="C445" s="21"/>
      <c r="D445" s="21"/>
      <c r="E445" s="21"/>
      <c r="F445" s="21"/>
      <c r="G445" s="21"/>
    </row>
    <row r="446" spans="2:7" x14ac:dyDescent="0.2">
      <c r="B446" s="7"/>
      <c r="C446" s="21"/>
      <c r="D446" s="21"/>
      <c r="E446" s="21"/>
      <c r="F446" s="21"/>
      <c r="G446" s="21"/>
    </row>
    <row r="447" spans="2:7" x14ac:dyDescent="0.2">
      <c r="B447" s="7"/>
      <c r="C447" s="21"/>
      <c r="D447" s="21"/>
      <c r="E447" s="21"/>
      <c r="F447" s="21"/>
      <c r="G447" s="21"/>
    </row>
    <row r="448" spans="2:7" x14ac:dyDescent="0.2">
      <c r="B448" s="7"/>
      <c r="C448" s="21"/>
      <c r="D448" s="21"/>
      <c r="E448" s="21"/>
      <c r="F448" s="21"/>
      <c r="G448" s="21"/>
    </row>
    <row r="449" spans="2:7" x14ac:dyDescent="0.2">
      <c r="B449" s="7"/>
      <c r="C449" s="21"/>
      <c r="D449" s="21"/>
      <c r="E449" s="21"/>
      <c r="F449" s="21"/>
      <c r="G449" s="21"/>
    </row>
    <row r="450" spans="2:7" x14ac:dyDescent="0.2">
      <c r="B450" s="7"/>
      <c r="C450" s="21"/>
      <c r="D450" s="21"/>
      <c r="E450" s="21"/>
      <c r="F450" s="21"/>
      <c r="G450" s="21"/>
    </row>
    <row r="451" spans="2:7" x14ac:dyDescent="0.2">
      <c r="B451" s="7"/>
      <c r="C451" s="21"/>
      <c r="D451" s="21"/>
      <c r="E451" s="21"/>
      <c r="F451" s="21"/>
      <c r="G451" s="21"/>
    </row>
    <row r="452" spans="2:7" x14ac:dyDescent="0.2">
      <c r="B452" s="7"/>
      <c r="C452" s="21"/>
      <c r="D452" s="21"/>
      <c r="E452" s="21"/>
      <c r="F452" s="21"/>
      <c r="G452" s="21"/>
    </row>
    <row r="453" spans="2:7" x14ac:dyDescent="0.2">
      <c r="B453" s="7"/>
      <c r="C453" s="21"/>
      <c r="D453" s="21"/>
      <c r="E453" s="21"/>
      <c r="F453" s="21"/>
      <c r="G453" s="21"/>
    </row>
    <row r="454" spans="2:7" x14ac:dyDescent="0.2">
      <c r="B454" s="7"/>
      <c r="C454" s="21"/>
      <c r="D454" s="21"/>
      <c r="E454" s="21"/>
      <c r="F454" s="21"/>
      <c r="G454" s="21"/>
    </row>
    <row r="455" spans="2:7" x14ac:dyDescent="0.2">
      <c r="B455" s="7"/>
      <c r="C455" s="21"/>
      <c r="D455" s="21"/>
      <c r="E455" s="21"/>
      <c r="F455" s="21"/>
      <c r="G455" s="21"/>
    </row>
    <row r="456" spans="2:7" x14ac:dyDescent="0.2">
      <c r="B456" s="7"/>
      <c r="C456" s="21"/>
      <c r="D456" s="21"/>
      <c r="E456" s="21"/>
      <c r="F456" s="21"/>
      <c r="G456" s="21"/>
    </row>
    <row r="457" spans="2:7" x14ac:dyDescent="0.2">
      <c r="B457" s="7"/>
      <c r="C457" s="21"/>
      <c r="D457" s="21"/>
      <c r="E457" s="21"/>
      <c r="F457" s="21"/>
      <c r="G457" s="21"/>
    </row>
    <row r="458" spans="2:7" x14ac:dyDescent="0.2">
      <c r="B458" s="7"/>
      <c r="C458" s="21"/>
      <c r="D458" s="21"/>
      <c r="E458" s="21"/>
      <c r="F458" s="21"/>
      <c r="G458" s="21"/>
    </row>
    <row r="459" spans="2:7" x14ac:dyDescent="0.2">
      <c r="B459" s="7"/>
      <c r="C459" s="21"/>
      <c r="D459" s="21"/>
      <c r="E459" s="21"/>
      <c r="F459" s="21"/>
      <c r="G459" s="21"/>
    </row>
    <row r="460" spans="2:7" x14ac:dyDescent="0.2">
      <c r="B460" s="7"/>
      <c r="C460" s="21"/>
      <c r="D460" s="21"/>
      <c r="E460" s="21"/>
      <c r="F460" s="21"/>
      <c r="G460" s="21"/>
    </row>
    <row r="461" spans="2:7" x14ac:dyDescent="0.2">
      <c r="B461" s="7"/>
      <c r="C461" s="21"/>
      <c r="D461" s="21"/>
      <c r="E461" s="21"/>
      <c r="F461" s="21"/>
      <c r="G461" s="21"/>
    </row>
    <row r="462" spans="2:7" x14ac:dyDescent="0.2">
      <c r="B462" s="7"/>
      <c r="C462" s="21"/>
      <c r="D462" s="21"/>
      <c r="E462" s="21"/>
      <c r="F462" s="21"/>
      <c r="G462" s="21"/>
    </row>
  </sheetData>
  <mergeCells count="5">
    <mergeCell ref="A28:A42"/>
    <mergeCell ref="A8:A27"/>
    <mergeCell ref="A2:B4"/>
    <mergeCell ref="B47:G47"/>
    <mergeCell ref="B48:G50"/>
  </mergeCells>
  <phoneticPr fontId="2" type="noConversion"/>
  <printOptions horizontalCentered="1"/>
  <pageMargins left="0.5" right="0.5" top="1" bottom="0.5" header="0.25" footer="0.25"/>
  <pageSetup scale="80" orientation="landscape" r:id="rId1"/>
  <headerFooter alignWithMargins="0">
    <oddHeader>&amp;LExpenditure Trend Review</oddHeader>
    <oddFooter>&amp;L&amp;A&amp;C&amp;D&amp;R&amp;P</oddFooter>
  </headerFooter>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O41"/>
  <sheetViews>
    <sheetView workbookViewId="0">
      <selection sqref="A1:J1"/>
    </sheetView>
  </sheetViews>
  <sheetFormatPr defaultRowHeight="18" x14ac:dyDescent="0.25"/>
  <cols>
    <col min="1" max="1" width="18.453125" customWidth="1"/>
    <col min="2" max="2" width="9.7265625" style="1" bestFit="1" customWidth="1"/>
    <col min="3" max="65" width="8.7265625" style="1" customWidth="1"/>
    <col min="66" max="197" width="8.7265625" style="2" customWidth="1"/>
  </cols>
  <sheetData>
    <row r="1" spans="1:10" ht="19.5" customHeight="1" thickBot="1" x14ac:dyDescent="0.3">
      <c r="A1" s="327" t="s">
        <v>35</v>
      </c>
      <c r="B1" s="328"/>
      <c r="C1" s="328"/>
      <c r="D1" s="328"/>
      <c r="E1" s="328"/>
      <c r="F1" s="328"/>
      <c r="G1" s="328"/>
      <c r="H1" s="328"/>
      <c r="I1" s="328"/>
      <c r="J1" s="329"/>
    </row>
    <row r="2" spans="1:10" x14ac:dyDescent="0.25">
      <c r="A2" s="35"/>
      <c r="B2" s="6" t="s">
        <v>38</v>
      </c>
      <c r="C2" s="6" t="s">
        <v>39</v>
      </c>
      <c r="D2" s="6" t="s">
        <v>40</v>
      </c>
      <c r="E2" s="6" t="s">
        <v>41</v>
      </c>
      <c r="F2" s="6" t="s">
        <v>42</v>
      </c>
      <c r="G2" s="6" t="s">
        <v>43</v>
      </c>
    </row>
    <row r="3" spans="1:10" x14ac:dyDescent="0.25">
      <c r="A3" s="35" t="s">
        <v>36</v>
      </c>
    </row>
    <row r="4" spans="1:10" x14ac:dyDescent="0.25">
      <c r="A4" t="s">
        <v>1</v>
      </c>
      <c r="B4" s="16" t="e">
        <f>SUM(#REF!)</f>
        <v>#REF!</v>
      </c>
      <c r="C4" s="16">
        <v>1514961.1827435873</v>
      </c>
      <c r="D4" s="16">
        <v>1539183.3260882488</v>
      </c>
      <c r="E4" s="16">
        <f t="shared" ref="E4:G13" si="0">+D4</f>
        <v>1539183.3260882488</v>
      </c>
      <c r="F4" s="16">
        <f t="shared" si="0"/>
        <v>1539183.3260882488</v>
      </c>
      <c r="G4" s="16">
        <f t="shared" si="0"/>
        <v>1539183.3260882488</v>
      </c>
    </row>
    <row r="5" spans="1:10" ht="15.75" customHeight="1" x14ac:dyDescent="0.25">
      <c r="A5" t="s">
        <v>4</v>
      </c>
      <c r="B5" s="16">
        <v>71914.7956161888</v>
      </c>
      <c r="C5" s="16">
        <v>72507.41778862504</v>
      </c>
      <c r="D5" s="16">
        <v>72507.41778862504</v>
      </c>
      <c r="E5" s="16">
        <f t="shared" si="0"/>
        <v>72507.41778862504</v>
      </c>
      <c r="F5" s="16">
        <f t="shared" si="0"/>
        <v>72507.41778862504</v>
      </c>
      <c r="G5" s="16">
        <f t="shared" si="0"/>
        <v>72507.41778862504</v>
      </c>
    </row>
    <row r="6" spans="1:10" x14ac:dyDescent="0.25">
      <c r="A6" t="s">
        <v>5</v>
      </c>
      <c r="B6" s="16">
        <v>179786.98904047202</v>
      </c>
      <c r="C6" s="16">
        <v>181268.54447156261</v>
      </c>
      <c r="D6" s="16">
        <v>181268.54447156261</v>
      </c>
      <c r="E6" s="16">
        <f t="shared" si="0"/>
        <v>181268.54447156261</v>
      </c>
      <c r="F6" s="16">
        <f t="shared" si="0"/>
        <v>181268.54447156261</v>
      </c>
      <c r="G6" s="16">
        <f t="shared" si="0"/>
        <v>181268.54447156261</v>
      </c>
    </row>
    <row r="7" spans="1:10" x14ac:dyDescent="0.25">
      <c r="A7" t="s">
        <v>6</v>
      </c>
      <c r="B7" s="16">
        <v>122844.06232833043</v>
      </c>
      <c r="C7" s="16">
        <v>108761.12668293751</v>
      </c>
      <c r="D7" s="16">
        <v>108761.12668293751</v>
      </c>
      <c r="E7" s="16">
        <f t="shared" si="0"/>
        <v>108761.12668293751</v>
      </c>
      <c r="F7" s="16">
        <f t="shared" si="0"/>
        <v>108761.12668293751</v>
      </c>
      <c r="G7" s="16">
        <f t="shared" si="0"/>
        <v>108761.12668293751</v>
      </c>
    </row>
    <row r="8" spans="1:10" x14ac:dyDescent="0.25">
      <c r="A8" t="s">
        <v>19</v>
      </c>
      <c r="B8" s="16">
        <v>470453.00150522718</v>
      </c>
      <c r="C8" s="16">
        <v>489425.07007321907</v>
      </c>
      <c r="D8" s="16">
        <v>489425.07007321907</v>
      </c>
      <c r="E8" s="16">
        <f t="shared" si="0"/>
        <v>489425.07007321907</v>
      </c>
      <c r="F8" s="16">
        <f t="shared" si="0"/>
        <v>489425.07007321907</v>
      </c>
      <c r="G8" s="16">
        <f t="shared" si="0"/>
        <v>489425.07007321907</v>
      </c>
    </row>
    <row r="9" spans="1:10" x14ac:dyDescent="0.25">
      <c r="A9" t="s">
        <v>7</v>
      </c>
      <c r="B9" s="16">
        <v>557339.66602546326</v>
      </c>
      <c r="C9" s="16">
        <v>561932.4878618439</v>
      </c>
      <c r="D9" s="16">
        <v>561932.4878618439</v>
      </c>
      <c r="E9" s="16">
        <f t="shared" si="0"/>
        <v>561932.4878618439</v>
      </c>
      <c r="F9" s="16">
        <f t="shared" si="0"/>
        <v>561932.4878618439</v>
      </c>
      <c r="G9" s="16">
        <f t="shared" si="0"/>
        <v>561932.4878618439</v>
      </c>
    </row>
    <row r="10" spans="1:10" x14ac:dyDescent="0.25">
      <c r="A10" t="s">
        <v>8</v>
      </c>
      <c r="B10" s="16">
        <v>395531.37588903843</v>
      </c>
      <c r="C10" s="16">
        <v>398790.79783743783</v>
      </c>
      <c r="D10" s="16">
        <v>398790.79783743783</v>
      </c>
      <c r="E10" s="16">
        <f t="shared" si="0"/>
        <v>398790.79783743783</v>
      </c>
      <c r="F10" s="16">
        <f t="shared" si="0"/>
        <v>398790.79783743783</v>
      </c>
      <c r="G10" s="16">
        <f t="shared" si="0"/>
        <v>398790.79783743783</v>
      </c>
    </row>
    <row r="11" spans="1:10" x14ac:dyDescent="0.25">
      <c r="A11" t="s">
        <v>12</v>
      </c>
      <c r="B11" s="16">
        <v>202219.4037602091</v>
      </c>
      <c r="C11" s="16">
        <v>195518.7437230252</v>
      </c>
      <c r="D11" s="16">
        <v>194340.76893340543</v>
      </c>
      <c r="E11" s="16">
        <f t="shared" si="0"/>
        <v>194340.76893340543</v>
      </c>
      <c r="F11" s="16">
        <f t="shared" si="0"/>
        <v>194340.76893340543</v>
      </c>
      <c r="G11" s="16">
        <f t="shared" si="0"/>
        <v>194340.76893340543</v>
      </c>
    </row>
    <row r="12" spans="1:10" x14ac:dyDescent="0.25">
      <c r="A12" t="s">
        <v>13</v>
      </c>
      <c r="B12" s="16">
        <v>24993.409453508993</v>
      </c>
      <c r="C12" s="16">
        <v>24165.237988239071</v>
      </c>
      <c r="D12" s="16">
        <v>24019.64559851079</v>
      </c>
      <c r="E12" s="16">
        <f t="shared" si="0"/>
        <v>24019.64559851079</v>
      </c>
      <c r="F12" s="16">
        <f t="shared" si="0"/>
        <v>24019.64559851079</v>
      </c>
      <c r="G12" s="16">
        <f t="shared" si="0"/>
        <v>24019.64559851079</v>
      </c>
    </row>
    <row r="13" spans="1:10" x14ac:dyDescent="0.25">
      <c r="A13" s="25" t="s">
        <v>0</v>
      </c>
      <c r="B13" s="38">
        <v>871658.40562635078</v>
      </c>
      <c r="C13" s="38">
        <v>924075.56416367926</v>
      </c>
      <c r="D13" s="38">
        <v>948141.48216294032</v>
      </c>
      <c r="E13" s="38">
        <f t="shared" si="0"/>
        <v>948141.48216294032</v>
      </c>
      <c r="F13" s="38">
        <f t="shared" si="0"/>
        <v>948141.48216294032</v>
      </c>
      <c r="G13" s="38">
        <f t="shared" si="0"/>
        <v>948141.48216294032</v>
      </c>
    </row>
    <row r="14" spans="1:10" x14ac:dyDescent="0.25">
      <c r="A14" s="23" t="s">
        <v>37</v>
      </c>
      <c r="B14" s="16" t="e">
        <f t="shared" ref="B14:G14" si="1">SUM(B4:B13)</f>
        <v>#REF!</v>
      </c>
      <c r="C14" s="16">
        <f t="shared" si="1"/>
        <v>4471406.1733341571</v>
      </c>
      <c r="D14" s="16">
        <f t="shared" si="1"/>
        <v>4518370.6674987311</v>
      </c>
      <c r="E14" s="16">
        <f t="shared" si="1"/>
        <v>4518370.6674987311</v>
      </c>
      <c r="F14" s="16">
        <f t="shared" si="1"/>
        <v>4518370.6674987311</v>
      </c>
      <c r="G14" s="16">
        <f t="shared" si="1"/>
        <v>4518370.6674987311</v>
      </c>
    </row>
    <row r="15" spans="1:10" x14ac:dyDescent="0.25">
      <c r="A15" s="23"/>
    </row>
    <row r="16" spans="1:10" x14ac:dyDescent="0.25">
      <c r="A16" s="23" t="s">
        <v>44</v>
      </c>
    </row>
    <row r="17" spans="1:7" x14ac:dyDescent="0.25">
      <c r="A17" t="s">
        <v>9</v>
      </c>
      <c r="B17" s="16">
        <v>353562.85306801053</v>
      </c>
      <c r="C17" s="16">
        <v>369401.34465110843</v>
      </c>
      <c r="D17" s="16">
        <v>384180.51513169956</v>
      </c>
      <c r="E17" s="16">
        <f t="shared" ref="E17:G18" si="2">+D17</f>
        <v>384180.51513169956</v>
      </c>
      <c r="F17" s="16">
        <f t="shared" si="2"/>
        <v>384180.51513169956</v>
      </c>
      <c r="G17" s="16">
        <f t="shared" si="2"/>
        <v>384180.51513169956</v>
      </c>
    </row>
    <row r="18" spans="1:7" x14ac:dyDescent="0.25">
      <c r="A18" s="39" t="s">
        <v>11</v>
      </c>
      <c r="B18" s="37">
        <v>417484.05824064894</v>
      </c>
      <c r="C18" s="37">
        <v>444693.2350335755</v>
      </c>
      <c r="D18" s="37">
        <v>460438.08602875617</v>
      </c>
      <c r="E18" s="37">
        <f t="shared" si="2"/>
        <v>460438.08602875617</v>
      </c>
      <c r="F18" s="37">
        <f t="shared" si="2"/>
        <v>460438.08602875617</v>
      </c>
      <c r="G18" s="37">
        <f t="shared" si="2"/>
        <v>460438.08602875617</v>
      </c>
    </row>
    <row r="19" spans="1:7" x14ac:dyDescent="0.25">
      <c r="A19" s="23" t="s">
        <v>45</v>
      </c>
      <c r="B19" s="16">
        <f t="shared" ref="B19:G19" si="3">+B17+B18</f>
        <v>771046.91130865947</v>
      </c>
      <c r="C19" s="16">
        <f t="shared" si="3"/>
        <v>814094.57968468394</v>
      </c>
      <c r="D19" s="16">
        <f t="shared" si="3"/>
        <v>844618.60116045573</v>
      </c>
      <c r="E19" s="16">
        <f t="shared" si="3"/>
        <v>844618.60116045573</v>
      </c>
      <c r="F19" s="16">
        <f t="shared" si="3"/>
        <v>844618.60116045573</v>
      </c>
      <c r="G19" s="16">
        <f t="shared" si="3"/>
        <v>844618.60116045573</v>
      </c>
    </row>
    <row r="21" spans="1:7" x14ac:dyDescent="0.25">
      <c r="A21" s="23" t="s">
        <v>46</v>
      </c>
    </row>
    <row r="22" spans="1:7" x14ac:dyDescent="0.25">
      <c r="A22" t="s">
        <v>20</v>
      </c>
      <c r="B22" s="16">
        <v>628556.18323201872</v>
      </c>
      <c r="C22" s="16">
        <v>656713.50160197052</v>
      </c>
      <c r="D22" s="16">
        <v>682987.58245635487</v>
      </c>
      <c r="E22" s="16">
        <f t="shared" ref="E22:G23" si="4">+D22</f>
        <v>682987.58245635487</v>
      </c>
      <c r="F22" s="16">
        <f t="shared" si="4"/>
        <v>682987.58245635487</v>
      </c>
      <c r="G22" s="16">
        <f t="shared" si="4"/>
        <v>682987.58245635487</v>
      </c>
    </row>
    <row r="23" spans="1:7" x14ac:dyDescent="0.25">
      <c r="A23" s="39" t="s">
        <v>10</v>
      </c>
      <c r="B23" s="37">
        <v>15299.674322681378</v>
      </c>
      <c r="C23" s="37">
        <v>16487.480203510546</v>
      </c>
      <c r="D23" s="37">
        <v>17071.237496491776</v>
      </c>
      <c r="E23" s="37">
        <f t="shared" si="4"/>
        <v>17071.237496491776</v>
      </c>
      <c r="F23" s="37">
        <f t="shared" si="4"/>
        <v>17071.237496491776</v>
      </c>
      <c r="G23" s="37">
        <f t="shared" si="4"/>
        <v>17071.237496491776</v>
      </c>
    </row>
    <row r="24" spans="1:7" x14ac:dyDescent="0.25">
      <c r="A24" t="s">
        <v>47</v>
      </c>
      <c r="B24" s="16">
        <f t="shared" ref="B24:G24" si="5">+B22+B23</f>
        <v>643855.85755470011</v>
      </c>
      <c r="C24" s="16">
        <f t="shared" si="5"/>
        <v>673200.98180548102</v>
      </c>
      <c r="D24" s="16">
        <f t="shared" si="5"/>
        <v>700058.81995284662</v>
      </c>
      <c r="E24" s="16">
        <f t="shared" si="5"/>
        <v>700058.81995284662</v>
      </c>
      <c r="F24" s="16">
        <f t="shared" si="5"/>
        <v>700058.81995284662</v>
      </c>
      <c r="G24" s="16">
        <f t="shared" si="5"/>
        <v>700058.81995284662</v>
      </c>
    </row>
    <row r="25" spans="1:7" x14ac:dyDescent="0.25">
      <c r="B25" s="16"/>
      <c r="C25" s="16"/>
      <c r="D25" s="16"/>
      <c r="E25" s="16"/>
      <c r="F25" s="16"/>
      <c r="G25" s="16"/>
    </row>
    <row r="26" spans="1:7" x14ac:dyDescent="0.25">
      <c r="A26" s="23" t="s">
        <v>48</v>
      </c>
    </row>
    <row r="27" spans="1:7" x14ac:dyDescent="0.25">
      <c r="A27" s="23" t="s">
        <v>49</v>
      </c>
      <c r="B27" s="16">
        <v>755702.01618436631</v>
      </c>
      <c r="C27" s="16">
        <v>759444.62105828326</v>
      </c>
      <c r="D27" s="16">
        <v>771689.22277689236</v>
      </c>
      <c r="E27" s="16">
        <f t="shared" ref="E27:G29" si="6">+D27</f>
        <v>771689.22277689236</v>
      </c>
      <c r="F27" s="16">
        <f t="shared" si="6"/>
        <v>771689.22277689236</v>
      </c>
      <c r="G27" s="16">
        <f t="shared" si="6"/>
        <v>771689.22277689236</v>
      </c>
    </row>
    <row r="28" spans="1:7" x14ac:dyDescent="0.25">
      <c r="A28" t="s">
        <v>2</v>
      </c>
      <c r="B28" s="16">
        <v>60673.324314967627</v>
      </c>
      <c r="C28" s="16">
        <v>63082.152228480612</v>
      </c>
      <c r="D28" s="16">
        <v>63261.918018557488</v>
      </c>
      <c r="E28" s="16">
        <f t="shared" si="6"/>
        <v>63261.918018557488</v>
      </c>
      <c r="F28" s="16">
        <f t="shared" si="6"/>
        <v>63261.918018557488</v>
      </c>
      <c r="G28" s="16">
        <f t="shared" si="6"/>
        <v>63261.918018557488</v>
      </c>
    </row>
    <row r="29" spans="1:7" x14ac:dyDescent="0.25">
      <c r="A29" t="s">
        <v>3</v>
      </c>
      <c r="B29" s="16">
        <v>94899.302133667297</v>
      </c>
      <c r="C29" s="16">
        <v>98666.956049674787</v>
      </c>
      <c r="D29" s="16">
        <v>98948.128182871966</v>
      </c>
      <c r="E29" s="16">
        <f t="shared" si="6"/>
        <v>98948.128182871966</v>
      </c>
      <c r="F29" s="16">
        <f t="shared" si="6"/>
        <v>98948.128182871966</v>
      </c>
      <c r="G29" s="16">
        <f t="shared" si="6"/>
        <v>98948.128182871966</v>
      </c>
    </row>
    <row r="30" spans="1:7" x14ac:dyDescent="0.25">
      <c r="A30" s="23" t="s">
        <v>14</v>
      </c>
      <c r="B30" s="24">
        <v>229097.64177489188</v>
      </c>
    </row>
    <row r="31" spans="1:7" x14ac:dyDescent="0.25">
      <c r="A31" s="23" t="s">
        <v>15</v>
      </c>
      <c r="B31" s="24">
        <v>475544.14761441585</v>
      </c>
    </row>
    <row r="32" spans="1:7" x14ac:dyDescent="0.25">
      <c r="A32" s="40" t="s">
        <v>50</v>
      </c>
      <c r="B32" s="36"/>
      <c r="C32" s="26">
        <v>675395.39549509692</v>
      </c>
      <c r="D32" s="26">
        <v>781296.52076096158</v>
      </c>
      <c r="E32" s="26">
        <f>+D32</f>
        <v>781296.52076096158</v>
      </c>
      <c r="F32" s="26">
        <f>+E32</f>
        <v>781296.52076096158</v>
      </c>
      <c r="G32" s="26">
        <f>+F32</f>
        <v>781296.52076096158</v>
      </c>
    </row>
    <row r="33" spans="1:7" x14ac:dyDescent="0.25">
      <c r="A33" s="22" t="s">
        <v>51</v>
      </c>
      <c r="B33" s="16">
        <f t="shared" ref="B33:G33" si="7">SUM(B27:B32)</f>
        <v>1615916.4320223089</v>
      </c>
      <c r="C33" s="16">
        <f t="shared" si="7"/>
        <v>1596589.1248315354</v>
      </c>
      <c r="D33" s="16">
        <f t="shared" si="7"/>
        <v>1715195.7897392833</v>
      </c>
      <c r="E33" s="16">
        <f t="shared" si="7"/>
        <v>1715195.7897392833</v>
      </c>
      <c r="F33" s="16">
        <f t="shared" si="7"/>
        <v>1715195.7897392833</v>
      </c>
      <c r="G33" s="16">
        <f t="shared" si="7"/>
        <v>1715195.7897392833</v>
      </c>
    </row>
    <row r="34" spans="1:7" x14ac:dyDescent="0.25">
      <c r="A34" s="23"/>
    </row>
    <row r="35" spans="1:7" x14ac:dyDescent="0.25">
      <c r="A35" s="23"/>
    </row>
    <row r="36" spans="1:7" x14ac:dyDescent="0.25">
      <c r="A36" s="23"/>
    </row>
    <row r="37" spans="1:7" x14ac:dyDescent="0.25">
      <c r="A37" s="23"/>
    </row>
    <row r="38" spans="1:7" x14ac:dyDescent="0.25">
      <c r="A38" s="23"/>
    </row>
    <row r="39" spans="1:7" x14ac:dyDescent="0.25">
      <c r="A39" s="23"/>
    </row>
    <row r="40" spans="1:7" x14ac:dyDescent="0.25">
      <c r="A40" s="23"/>
    </row>
    <row r="41" spans="1:7" x14ac:dyDescent="0.25">
      <c r="A41" s="23"/>
    </row>
  </sheetData>
  <mergeCells count="1">
    <mergeCell ref="A1:J1"/>
  </mergeCells>
  <phoneticPr fontId="2" type="noConversion"/>
  <printOptions horizontalCentered="1"/>
  <pageMargins left="0.75" right="0.75" top="1" bottom="1"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R458"/>
  <sheetViews>
    <sheetView workbookViewId="0">
      <selection activeCell="D31" sqref="D31"/>
    </sheetView>
  </sheetViews>
  <sheetFormatPr defaultColWidth="8.7265625" defaultRowHeight="12.75" x14ac:dyDescent="0.2"/>
  <cols>
    <col min="1" max="1" width="2.26953125" style="120" customWidth="1"/>
    <col min="2" max="2" width="44.08984375" style="156" customWidth="1"/>
    <col min="3" max="3" width="13.26953125" style="177" customWidth="1"/>
    <col min="4" max="4" width="13.453125" style="177" customWidth="1"/>
    <col min="5" max="5" width="13.26953125" style="177" customWidth="1"/>
    <col min="6" max="7" width="8.7265625" style="158"/>
    <col min="8" max="8" width="1.26953125" style="158" customWidth="1"/>
    <col min="9" max="44" width="8.7265625" style="158"/>
    <col min="45" max="16384" width="8.7265625" style="120"/>
  </cols>
  <sheetData>
    <row r="1" spans="1:44" ht="20.100000000000001" customHeight="1" thickBot="1" x14ac:dyDescent="0.25">
      <c r="C1" s="157"/>
      <c r="D1" s="157"/>
      <c r="E1" s="157"/>
    </row>
    <row r="2" spans="1:44" ht="32.25" customHeight="1" x14ac:dyDescent="0.2">
      <c r="A2" s="300" t="s">
        <v>103</v>
      </c>
      <c r="B2" s="308"/>
      <c r="C2" s="159" t="s">
        <v>18</v>
      </c>
      <c r="D2" s="159" t="s">
        <v>18</v>
      </c>
      <c r="E2" s="159" t="s">
        <v>18</v>
      </c>
    </row>
    <row r="3" spans="1:44" ht="12.75" customHeight="1" x14ac:dyDescent="0.2">
      <c r="A3" s="302"/>
      <c r="B3" s="309"/>
      <c r="C3" s="139" t="s">
        <v>43</v>
      </c>
      <c r="D3" s="139" t="s">
        <v>117</v>
      </c>
      <c r="E3" s="139" t="s">
        <v>118</v>
      </c>
    </row>
    <row r="4" spans="1:44" ht="14.25" customHeight="1" thickBot="1" x14ac:dyDescent="0.25">
      <c r="A4" s="310"/>
      <c r="B4" s="311"/>
      <c r="C4" s="162"/>
      <c r="D4" s="143"/>
      <c r="E4" s="143"/>
    </row>
    <row r="5" spans="1:44" s="166" customFormat="1" ht="12" customHeight="1" x14ac:dyDescent="0.2">
      <c r="A5" s="298" t="s">
        <v>100</v>
      </c>
      <c r="B5" s="113" t="s">
        <v>152</v>
      </c>
      <c r="C5" s="164"/>
      <c r="D5" s="164"/>
      <c r="E5" s="164"/>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1:44" ht="12" customHeight="1" x14ac:dyDescent="0.2">
      <c r="A6" s="298"/>
      <c r="B6" s="201" t="s">
        <v>52</v>
      </c>
      <c r="C6" s="167"/>
      <c r="D6" s="167"/>
      <c r="E6" s="167"/>
      <c r="AL6" s="120"/>
      <c r="AM6" s="120"/>
      <c r="AN6" s="120"/>
      <c r="AO6" s="120"/>
      <c r="AP6" s="120"/>
      <c r="AQ6" s="120"/>
      <c r="AR6" s="120"/>
    </row>
    <row r="7" spans="1:44" ht="14.25" x14ac:dyDescent="0.2">
      <c r="A7" s="298"/>
      <c r="B7" s="271" t="s">
        <v>183</v>
      </c>
      <c r="C7" s="169"/>
      <c r="D7" s="169"/>
      <c r="E7" s="169"/>
      <c r="AL7" s="120"/>
      <c r="AM7" s="120"/>
      <c r="AN7" s="120"/>
      <c r="AO7" s="120"/>
      <c r="AP7" s="120"/>
      <c r="AQ7" s="120"/>
      <c r="AR7" s="120"/>
    </row>
    <row r="8" spans="1:44" ht="12" customHeight="1" x14ac:dyDescent="0.2">
      <c r="A8" s="298"/>
      <c r="B8" s="202" t="s">
        <v>80</v>
      </c>
      <c r="C8" s="169"/>
      <c r="D8" s="169"/>
      <c r="E8" s="169"/>
      <c r="AL8" s="120"/>
      <c r="AM8" s="120"/>
      <c r="AN8" s="120"/>
      <c r="AO8" s="120"/>
      <c r="AP8" s="120"/>
      <c r="AQ8" s="120"/>
      <c r="AR8" s="120"/>
    </row>
    <row r="9" spans="1:44" ht="12" customHeight="1" x14ac:dyDescent="0.2">
      <c r="A9" s="298"/>
      <c r="B9" s="117"/>
      <c r="C9" s="169"/>
      <c r="D9" s="169"/>
      <c r="E9" s="169"/>
      <c r="AL9" s="120"/>
      <c r="AM9" s="120"/>
      <c r="AN9" s="120"/>
      <c r="AO9" s="120"/>
      <c r="AP9" s="120"/>
      <c r="AQ9" s="120"/>
      <c r="AR9" s="120"/>
    </row>
    <row r="10" spans="1:44" s="118" customFormat="1" ht="12" customHeight="1" thickBot="1" x14ac:dyDescent="0.25">
      <c r="A10" s="298"/>
      <c r="B10" s="118" t="s">
        <v>85</v>
      </c>
      <c r="C10" s="171"/>
      <c r="D10" s="171"/>
      <c r="E10" s="171"/>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row>
    <row r="11" spans="1:44" s="166" customFormat="1" ht="12" customHeight="1" x14ac:dyDescent="0.2">
      <c r="A11" s="298"/>
      <c r="B11" s="174" t="s">
        <v>31</v>
      </c>
      <c r="C11" s="175"/>
      <c r="D11" s="175"/>
      <c r="E11" s="175"/>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row>
    <row r="12" spans="1:44" ht="12" customHeight="1" x14ac:dyDescent="0.2">
      <c r="A12" s="298"/>
      <c r="B12" s="119" t="s">
        <v>116</v>
      </c>
      <c r="AL12" s="120"/>
      <c r="AM12" s="120"/>
      <c r="AN12" s="120"/>
      <c r="AO12" s="120"/>
      <c r="AP12" s="120"/>
      <c r="AQ12" s="120"/>
      <c r="AR12" s="120"/>
    </row>
    <row r="13" spans="1:44" ht="12" customHeight="1" x14ac:dyDescent="0.2">
      <c r="A13" s="298"/>
      <c r="B13" s="119" t="s">
        <v>26</v>
      </c>
      <c r="AL13" s="120"/>
      <c r="AM13" s="120"/>
      <c r="AN13" s="120"/>
      <c r="AO13" s="120"/>
      <c r="AP13" s="120"/>
      <c r="AQ13" s="120"/>
      <c r="AR13" s="120"/>
    </row>
    <row r="14" spans="1:44" ht="12" customHeight="1" x14ac:dyDescent="0.2">
      <c r="A14" s="298"/>
      <c r="B14" s="119" t="s">
        <v>115</v>
      </c>
      <c r="AL14" s="120"/>
      <c r="AM14" s="120"/>
      <c r="AN14" s="120"/>
      <c r="AO14" s="120"/>
      <c r="AP14" s="120"/>
      <c r="AQ14" s="120"/>
      <c r="AR14" s="120"/>
    </row>
    <row r="15" spans="1:44" ht="12" customHeight="1" x14ac:dyDescent="0.2">
      <c r="A15" s="298"/>
      <c r="B15" s="119" t="s">
        <v>28</v>
      </c>
      <c r="AL15" s="120"/>
      <c r="AM15" s="120"/>
      <c r="AN15" s="120"/>
      <c r="AO15" s="120"/>
      <c r="AP15" s="120"/>
      <c r="AQ15" s="120"/>
      <c r="AR15" s="120"/>
    </row>
    <row r="16" spans="1:44" ht="12" customHeight="1" x14ac:dyDescent="0.2">
      <c r="A16" s="298"/>
      <c r="B16" s="200" t="s">
        <v>96</v>
      </c>
      <c r="AL16" s="120"/>
      <c r="AM16" s="120"/>
      <c r="AN16" s="120"/>
      <c r="AO16" s="120"/>
      <c r="AP16" s="120"/>
      <c r="AQ16" s="120"/>
      <c r="AR16" s="120"/>
    </row>
    <row r="17" spans="1:44" ht="12" customHeight="1" x14ac:dyDescent="0.2">
      <c r="A17" s="298"/>
      <c r="B17" s="119" t="s">
        <v>108</v>
      </c>
      <c r="AL17" s="120"/>
      <c r="AM17" s="120"/>
      <c r="AN17" s="120"/>
      <c r="AO17" s="120"/>
      <c r="AP17" s="120"/>
      <c r="AQ17" s="120"/>
      <c r="AR17" s="120"/>
    </row>
    <row r="18" spans="1:44" ht="12" customHeight="1" x14ac:dyDescent="0.2">
      <c r="A18" s="298"/>
      <c r="B18" s="121" t="s">
        <v>113</v>
      </c>
      <c r="AL18" s="120"/>
      <c r="AM18" s="120"/>
      <c r="AN18" s="120"/>
      <c r="AO18" s="120"/>
      <c r="AP18" s="120"/>
      <c r="AQ18" s="120"/>
      <c r="AR18" s="120"/>
    </row>
    <row r="19" spans="1:44" ht="12" customHeight="1" x14ac:dyDescent="0.2">
      <c r="A19" s="298"/>
      <c r="B19" s="120"/>
      <c r="AL19" s="120"/>
      <c r="AM19" s="120"/>
      <c r="AN19" s="120"/>
      <c r="AO19" s="120"/>
      <c r="AP19" s="120"/>
      <c r="AQ19" s="120"/>
      <c r="AR19" s="120"/>
    </row>
    <row r="20" spans="1:44" ht="12" hidden="1" customHeight="1" x14ac:dyDescent="0.2">
      <c r="A20" s="298"/>
      <c r="B20" s="120"/>
      <c r="AL20" s="120"/>
      <c r="AM20" s="120"/>
      <c r="AN20" s="120"/>
      <c r="AO20" s="120"/>
      <c r="AP20" s="120"/>
      <c r="AQ20" s="120"/>
      <c r="AR20" s="120"/>
    </row>
    <row r="21" spans="1:44" ht="12" hidden="1" customHeight="1" thickBot="1" x14ac:dyDescent="0.25">
      <c r="A21" s="298"/>
      <c r="B21" s="121"/>
      <c r="AL21" s="120"/>
      <c r="AM21" s="120"/>
      <c r="AN21" s="120"/>
      <c r="AO21" s="120"/>
      <c r="AP21" s="120"/>
      <c r="AQ21" s="120"/>
      <c r="AR21" s="120"/>
    </row>
    <row r="22" spans="1:44" ht="12" hidden="1" customHeight="1" thickBot="1" x14ac:dyDescent="0.25">
      <c r="A22" s="298"/>
      <c r="B22" s="121"/>
      <c r="AL22" s="120"/>
      <c r="AM22" s="120"/>
      <c r="AN22" s="120"/>
      <c r="AO22" s="120"/>
      <c r="AP22" s="120"/>
      <c r="AQ22" s="120"/>
      <c r="AR22" s="120"/>
    </row>
    <row r="23" spans="1:44" ht="12" hidden="1" customHeight="1" thickBot="1" x14ac:dyDescent="0.25">
      <c r="A23" s="298"/>
      <c r="B23" s="120"/>
      <c r="AL23" s="120"/>
      <c r="AM23" s="120"/>
      <c r="AN23" s="120"/>
      <c r="AO23" s="120"/>
      <c r="AP23" s="120"/>
      <c r="AQ23" s="120"/>
      <c r="AR23" s="120"/>
    </row>
    <row r="24" spans="1:44" s="184" customFormat="1" ht="20.25" customHeight="1" thickBot="1" x14ac:dyDescent="0.25">
      <c r="A24" s="299"/>
      <c r="B24" s="180" t="s">
        <v>70</v>
      </c>
      <c r="C24" s="236">
        <f>'1. PMPM Targets'!C27*'5. Caseload'!C55</f>
        <v>6575707617.9982042</v>
      </c>
      <c r="D24" s="236">
        <f>'1. PMPM Targets'!D27*'5. Caseload'!D55</f>
        <v>6969750609.9335232</v>
      </c>
      <c r="E24" s="236">
        <f>'1. PMPM Targets'!E27*'5. Caseload'!E55</f>
        <v>7689815878.3059044</v>
      </c>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row>
    <row r="25" spans="1:44" s="166" customFormat="1" ht="12" customHeight="1" x14ac:dyDescent="0.2">
      <c r="A25" s="294" t="s">
        <v>170</v>
      </c>
      <c r="B25" s="126" t="s">
        <v>106</v>
      </c>
      <c r="C25" s="175"/>
      <c r="D25" s="175"/>
      <c r="E25" s="175"/>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row>
    <row r="26" spans="1:44" ht="12" customHeight="1" x14ac:dyDescent="0.2">
      <c r="A26" s="295"/>
      <c r="B26" s="199" t="s">
        <v>62</v>
      </c>
      <c r="AL26" s="120"/>
      <c r="AM26" s="120"/>
      <c r="AN26" s="120"/>
      <c r="AO26" s="120"/>
      <c r="AP26" s="120"/>
      <c r="AQ26" s="120"/>
      <c r="AR26" s="120"/>
    </row>
    <row r="27" spans="1:44" ht="12" customHeight="1" x14ac:dyDescent="0.2">
      <c r="A27" s="295"/>
      <c r="B27" s="200" t="s">
        <v>34</v>
      </c>
      <c r="AL27" s="120"/>
      <c r="AM27" s="120"/>
      <c r="AN27" s="120"/>
      <c r="AO27" s="120"/>
      <c r="AP27" s="120"/>
      <c r="AQ27" s="120"/>
      <c r="AR27" s="120"/>
    </row>
    <row r="28" spans="1:44" ht="12" customHeight="1" x14ac:dyDescent="0.2">
      <c r="A28" s="295"/>
      <c r="B28" s="199" t="s">
        <v>63</v>
      </c>
      <c r="AL28" s="120"/>
      <c r="AM28" s="120"/>
      <c r="AN28" s="120"/>
      <c r="AO28" s="120"/>
      <c r="AP28" s="120"/>
      <c r="AQ28" s="120"/>
      <c r="AR28" s="120"/>
    </row>
    <row r="29" spans="1:44" ht="12" customHeight="1" x14ac:dyDescent="0.2">
      <c r="A29" s="295"/>
      <c r="B29" s="200" t="s">
        <v>56</v>
      </c>
      <c r="AL29" s="120"/>
      <c r="AM29" s="120"/>
      <c r="AN29" s="120"/>
      <c r="AO29" s="120"/>
      <c r="AP29" s="120"/>
      <c r="AQ29" s="120"/>
      <c r="AR29" s="120"/>
    </row>
    <row r="30" spans="1:44" ht="12" customHeight="1" x14ac:dyDescent="0.2">
      <c r="A30" s="295"/>
      <c r="B30" s="119" t="s">
        <v>29</v>
      </c>
      <c r="AL30" s="120"/>
      <c r="AM30" s="120"/>
      <c r="AN30" s="120"/>
      <c r="AO30" s="120"/>
      <c r="AP30" s="120"/>
      <c r="AQ30" s="120"/>
      <c r="AR30" s="120"/>
    </row>
    <row r="31" spans="1:44" ht="12" customHeight="1" x14ac:dyDescent="0.2">
      <c r="A31" s="295"/>
      <c r="B31" s="119" t="s">
        <v>107</v>
      </c>
      <c r="AL31" s="120"/>
      <c r="AM31" s="120"/>
      <c r="AN31" s="120"/>
      <c r="AO31" s="120"/>
      <c r="AP31" s="120"/>
      <c r="AQ31" s="120"/>
      <c r="AR31" s="120"/>
    </row>
    <row r="32" spans="1:44" ht="12" customHeight="1" x14ac:dyDescent="0.2">
      <c r="A32" s="295"/>
      <c r="B32" s="119" t="s">
        <v>169</v>
      </c>
      <c r="AL32" s="120"/>
      <c r="AM32" s="120"/>
      <c r="AN32" s="120"/>
      <c r="AO32" s="120"/>
      <c r="AP32" s="120"/>
      <c r="AQ32" s="120"/>
      <c r="AR32" s="120"/>
    </row>
    <row r="33" spans="1:44" ht="12" customHeight="1" x14ac:dyDescent="0.2">
      <c r="A33" s="295"/>
      <c r="B33" s="119" t="s">
        <v>111</v>
      </c>
      <c r="AL33" s="120"/>
      <c r="AM33" s="120"/>
      <c r="AN33" s="120"/>
      <c r="AO33" s="120"/>
      <c r="AP33" s="120"/>
      <c r="AQ33" s="120"/>
      <c r="AR33" s="120"/>
    </row>
    <row r="34" spans="1:44" ht="12" customHeight="1" x14ac:dyDescent="0.2">
      <c r="A34" s="295"/>
      <c r="B34" s="128" t="s">
        <v>114</v>
      </c>
      <c r="AL34" s="120"/>
      <c r="AM34" s="120"/>
      <c r="AN34" s="120"/>
      <c r="AO34" s="120"/>
      <c r="AP34" s="120"/>
      <c r="AQ34" s="120"/>
      <c r="AR34" s="120"/>
    </row>
    <row r="35" spans="1:44" ht="8.25" customHeight="1" x14ac:dyDescent="0.2">
      <c r="A35" s="295"/>
      <c r="B35" s="128"/>
      <c r="AL35" s="120"/>
      <c r="AM35" s="120"/>
      <c r="AN35" s="120"/>
      <c r="AO35" s="120"/>
      <c r="AP35" s="120"/>
      <c r="AQ35" s="120"/>
      <c r="AR35" s="120"/>
    </row>
    <row r="36" spans="1:44" ht="12" hidden="1" customHeight="1" x14ac:dyDescent="0.2">
      <c r="A36" s="295"/>
      <c r="B36" s="128"/>
      <c r="AL36" s="120"/>
      <c r="AM36" s="120"/>
      <c r="AN36" s="120"/>
      <c r="AO36" s="120"/>
      <c r="AP36" s="120"/>
      <c r="AQ36" s="120"/>
      <c r="AR36" s="120"/>
    </row>
    <row r="37" spans="1:44" ht="12" hidden="1" customHeight="1" thickBot="1" x14ac:dyDescent="0.25">
      <c r="A37" s="295"/>
      <c r="B37" s="120"/>
      <c r="AL37" s="120"/>
      <c r="AM37" s="120"/>
      <c r="AN37" s="120"/>
      <c r="AO37" s="120"/>
      <c r="AP37" s="120"/>
      <c r="AQ37" s="120"/>
      <c r="AR37" s="120"/>
    </row>
    <row r="38" spans="1:44" ht="12" hidden="1" customHeight="1" thickBot="1" x14ac:dyDescent="0.25">
      <c r="A38" s="295"/>
      <c r="B38" s="129"/>
      <c r="AL38" s="120"/>
      <c r="AM38" s="120"/>
      <c r="AN38" s="120"/>
      <c r="AO38" s="120"/>
      <c r="AP38" s="120"/>
      <c r="AQ38" s="120"/>
      <c r="AR38" s="120"/>
    </row>
    <row r="39" spans="1:44" ht="15" customHeight="1" thickBot="1" x14ac:dyDescent="0.25">
      <c r="A39" s="296"/>
      <c r="B39" s="130" t="s">
        <v>121</v>
      </c>
      <c r="C39" s="188"/>
      <c r="D39" s="188"/>
      <c r="E39" s="188"/>
      <c r="AL39" s="120"/>
      <c r="AM39" s="120"/>
      <c r="AN39" s="120"/>
      <c r="AO39" s="120"/>
      <c r="AP39" s="120"/>
      <c r="AQ39" s="120"/>
      <c r="AR39" s="120"/>
    </row>
    <row r="40" spans="1:44" ht="12" customHeight="1" x14ac:dyDescent="0.2">
      <c r="B40" s="120"/>
      <c r="C40" s="187"/>
      <c r="D40" s="187"/>
      <c r="E40" s="187"/>
      <c r="AL40" s="120"/>
      <c r="AM40" s="120"/>
      <c r="AN40" s="120"/>
      <c r="AO40" s="120"/>
      <c r="AP40" s="120"/>
      <c r="AQ40" s="120"/>
      <c r="AR40" s="120"/>
    </row>
    <row r="41" spans="1:44" x14ac:dyDescent="0.2">
      <c r="B41" s="120"/>
      <c r="C41" s="187"/>
      <c r="D41" s="187"/>
      <c r="E41" s="187"/>
      <c r="AL41" s="120"/>
      <c r="AM41" s="120"/>
      <c r="AN41" s="120"/>
      <c r="AO41" s="120"/>
      <c r="AP41" s="120"/>
      <c r="AQ41" s="120"/>
      <c r="AR41" s="120"/>
    </row>
    <row r="42" spans="1:44" x14ac:dyDescent="0.2">
      <c r="A42" s="132" t="s">
        <v>74</v>
      </c>
      <c r="B42" s="120"/>
      <c r="C42" s="187"/>
      <c r="D42" s="187"/>
      <c r="E42" s="187"/>
      <c r="AL42" s="120"/>
      <c r="AM42" s="120"/>
      <c r="AN42" s="120"/>
      <c r="AO42" s="120"/>
      <c r="AP42" s="120"/>
      <c r="AQ42" s="120"/>
      <c r="AR42" s="120"/>
    </row>
    <row r="43" spans="1:44" ht="14.25" x14ac:dyDescent="0.2">
      <c r="A43" s="204">
        <v>1</v>
      </c>
      <c r="B43" s="208" t="s">
        <v>166</v>
      </c>
      <c r="C43" s="112"/>
      <c r="D43" s="112"/>
      <c r="E43" s="112"/>
      <c r="AL43" s="120"/>
      <c r="AM43" s="120"/>
      <c r="AN43" s="120"/>
      <c r="AO43" s="120"/>
      <c r="AP43" s="120"/>
      <c r="AQ43" s="120"/>
      <c r="AR43" s="120"/>
    </row>
    <row r="44" spans="1:44" ht="50.25" customHeight="1" x14ac:dyDescent="0.2">
      <c r="A44" s="203" t="s">
        <v>167</v>
      </c>
      <c r="B44" s="306" t="s">
        <v>168</v>
      </c>
      <c r="C44" s="306"/>
      <c r="D44" s="306"/>
      <c r="E44" s="306"/>
    </row>
    <row r="45" spans="1:44" ht="14.25" x14ac:dyDescent="0.2">
      <c r="A45" s="270">
        <v>3</v>
      </c>
      <c r="B45" s="307" t="s">
        <v>184</v>
      </c>
      <c r="C45" s="307"/>
      <c r="D45" s="307"/>
      <c r="E45" s="307"/>
    </row>
    <row r="46" spans="1:44" x14ac:dyDescent="0.2">
      <c r="A46" s="112"/>
      <c r="B46" s="307"/>
      <c r="C46" s="307"/>
      <c r="D46" s="307"/>
      <c r="E46" s="307"/>
    </row>
    <row r="47" spans="1:44" x14ac:dyDescent="0.2">
      <c r="A47" s="122"/>
      <c r="B47" s="307"/>
      <c r="C47" s="307"/>
      <c r="D47" s="307"/>
      <c r="E47" s="307"/>
    </row>
    <row r="48" spans="1:44" x14ac:dyDescent="0.2">
      <c r="B48" s="120"/>
      <c r="C48" s="187"/>
      <c r="D48" s="187"/>
      <c r="E48" s="187"/>
    </row>
    <row r="49" spans="2:5" x14ac:dyDescent="0.2">
      <c r="B49" s="120"/>
      <c r="C49" s="187"/>
      <c r="D49" s="187"/>
      <c r="E49" s="187"/>
    </row>
    <row r="50" spans="2:5" x14ac:dyDescent="0.2">
      <c r="B50" s="120"/>
      <c r="C50" s="187"/>
      <c r="D50" s="187"/>
      <c r="E50" s="187"/>
    </row>
    <row r="51" spans="2:5" x14ac:dyDescent="0.2">
      <c r="B51" s="120"/>
      <c r="C51" s="187"/>
      <c r="D51" s="187"/>
      <c r="E51" s="187"/>
    </row>
    <row r="52" spans="2:5" x14ac:dyDescent="0.2">
      <c r="B52" s="120"/>
      <c r="C52" s="187"/>
      <c r="D52" s="187"/>
      <c r="E52" s="187"/>
    </row>
    <row r="53" spans="2:5" x14ac:dyDescent="0.2">
      <c r="B53" s="120"/>
      <c r="C53" s="187"/>
      <c r="D53" s="187"/>
      <c r="E53" s="187"/>
    </row>
    <row r="54" spans="2:5" x14ac:dyDescent="0.2">
      <c r="B54" s="120"/>
      <c r="C54" s="187"/>
      <c r="D54" s="187"/>
      <c r="E54" s="187"/>
    </row>
    <row r="55" spans="2:5" x14ac:dyDescent="0.2">
      <c r="B55" s="120"/>
      <c r="C55" s="187"/>
      <c r="D55" s="187"/>
      <c r="E55" s="187"/>
    </row>
    <row r="56" spans="2:5" x14ac:dyDescent="0.2">
      <c r="B56" s="120"/>
      <c r="C56" s="187"/>
      <c r="D56" s="187"/>
      <c r="E56" s="187"/>
    </row>
    <row r="57" spans="2:5" x14ac:dyDescent="0.2">
      <c r="B57" s="120"/>
      <c r="C57" s="187"/>
      <c r="D57" s="187"/>
      <c r="E57" s="187"/>
    </row>
    <row r="58" spans="2:5" x14ac:dyDescent="0.2">
      <c r="B58" s="120"/>
      <c r="C58" s="187"/>
      <c r="D58" s="187"/>
      <c r="E58" s="187"/>
    </row>
    <row r="59" spans="2:5" x14ac:dyDescent="0.2">
      <c r="B59" s="120"/>
      <c r="C59" s="187"/>
      <c r="D59" s="187"/>
      <c r="E59" s="187"/>
    </row>
    <row r="60" spans="2:5" x14ac:dyDescent="0.2">
      <c r="B60" s="120"/>
      <c r="C60" s="187"/>
      <c r="D60" s="187"/>
      <c r="E60" s="187"/>
    </row>
    <row r="61" spans="2:5" x14ac:dyDescent="0.2">
      <c r="B61" s="120"/>
      <c r="C61" s="187"/>
      <c r="D61" s="187"/>
      <c r="E61" s="187"/>
    </row>
    <row r="62" spans="2:5" x14ac:dyDescent="0.2">
      <c r="B62" s="120"/>
      <c r="C62" s="187"/>
      <c r="D62" s="187"/>
      <c r="E62" s="187"/>
    </row>
    <row r="63" spans="2:5" x14ac:dyDescent="0.2">
      <c r="B63" s="120"/>
      <c r="C63" s="187"/>
      <c r="D63" s="187"/>
      <c r="E63" s="187"/>
    </row>
    <row r="64" spans="2:5" x14ac:dyDescent="0.2">
      <c r="B64" s="120"/>
      <c r="C64" s="187"/>
      <c r="D64" s="187"/>
      <c r="E64" s="187"/>
    </row>
    <row r="65" spans="2:5" x14ac:dyDescent="0.2">
      <c r="B65" s="120"/>
      <c r="C65" s="187"/>
      <c r="D65" s="187"/>
      <c r="E65" s="187"/>
    </row>
    <row r="66" spans="2:5" x14ac:dyDescent="0.2">
      <c r="B66" s="120"/>
      <c r="C66" s="187"/>
      <c r="D66" s="187"/>
      <c r="E66" s="187"/>
    </row>
    <row r="67" spans="2:5" x14ac:dyDescent="0.2">
      <c r="B67" s="120"/>
      <c r="C67" s="187"/>
      <c r="D67" s="187"/>
      <c r="E67" s="187"/>
    </row>
    <row r="68" spans="2:5" x14ac:dyDescent="0.2">
      <c r="B68" s="120"/>
      <c r="C68" s="187"/>
      <c r="D68" s="187"/>
      <c r="E68" s="187"/>
    </row>
    <row r="69" spans="2:5" x14ac:dyDescent="0.2">
      <c r="B69" s="120"/>
      <c r="C69" s="187"/>
      <c r="D69" s="187"/>
      <c r="E69" s="187"/>
    </row>
    <row r="70" spans="2:5" x14ac:dyDescent="0.2">
      <c r="B70" s="120"/>
      <c r="C70" s="187"/>
      <c r="D70" s="187"/>
      <c r="E70" s="187"/>
    </row>
    <row r="71" spans="2:5" x14ac:dyDescent="0.2">
      <c r="B71" s="120"/>
      <c r="C71" s="187"/>
      <c r="D71" s="187"/>
      <c r="E71" s="187"/>
    </row>
    <row r="72" spans="2:5" x14ac:dyDescent="0.2">
      <c r="B72" s="120"/>
      <c r="C72" s="187"/>
      <c r="D72" s="187"/>
      <c r="E72" s="187"/>
    </row>
    <row r="73" spans="2:5" x14ac:dyDescent="0.2">
      <c r="B73" s="120"/>
      <c r="C73" s="187"/>
      <c r="D73" s="187"/>
      <c r="E73" s="187"/>
    </row>
    <row r="74" spans="2:5" x14ac:dyDescent="0.2">
      <c r="B74" s="120"/>
      <c r="C74" s="187"/>
      <c r="D74" s="187"/>
      <c r="E74" s="187"/>
    </row>
    <row r="75" spans="2:5" x14ac:dyDescent="0.2">
      <c r="B75" s="120"/>
      <c r="C75" s="187"/>
      <c r="D75" s="187"/>
      <c r="E75" s="187"/>
    </row>
    <row r="76" spans="2:5" x14ac:dyDescent="0.2">
      <c r="B76" s="120"/>
      <c r="C76" s="187"/>
      <c r="D76" s="187"/>
      <c r="E76" s="187"/>
    </row>
    <row r="77" spans="2:5" x14ac:dyDescent="0.2">
      <c r="B77" s="120"/>
      <c r="C77" s="187"/>
      <c r="D77" s="187"/>
      <c r="E77" s="187"/>
    </row>
    <row r="78" spans="2:5" x14ac:dyDescent="0.2">
      <c r="B78" s="120"/>
      <c r="C78" s="187"/>
      <c r="D78" s="187"/>
      <c r="E78" s="187"/>
    </row>
    <row r="79" spans="2:5" x14ac:dyDescent="0.2">
      <c r="B79" s="120"/>
      <c r="C79" s="187"/>
      <c r="D79" s="187"/>
      <c r="E79" s="187"/>
    </row>
    <row r="80" spans="2:5" x14ac:dyDescent="0.2">
      <c r="B80" s="120"/>
      <c r="C80" s="187"/>
      <c r="D80" s="187"/>
      <c r="E80" s="187"/>
    </row>
    <row r="81" spans="2:5" x14ac:dyDescent="0.2">
      <c r="B81" s="120"/>
      <c r="C81" s="187"/>
      <c r="D81" s="187"/>
      <c r="E81" s="187"/>
    </row>
    <row r="82" spans="2:5" x14ac:dyDescent="0.2">
      <c r="B82" s="120"/>
      <c r="C82" s="187"/>
      <c r="D82" s="187"/>
      <c r="E82" s="187"/>
    </row>
    <row r="83" spans="2:5" x14ac:dyDescent="0.2">
      <c r="B83" s="120"/>
      <c r="C83" s="187"/>
      <c r="D83" s="187"/>
      <c r="E83" s="187"/>
    </row>
    <row r="84" spans="2:5" x14ac:dyDescent="0.2">
      <c r="B84" s="120"/>
      <c r="C84" s="187"/>
      <c r="D84" s="187"/>
      <c r="E84" s="187"/>
    </row>
    <row r="85" spans="2:5" x14ac:dyDescent="0.2">
      <c r="B85" s="120"/>
      <c r="C85" s="187"/>
      <c r="D85" s="187"/>
      <c r="E85" s="187"/>
    </row>
    <row r="86" spans="2:5" x14ac:dyDescent="0.2">
      <c r="B86" s="120"/>
      <c r="C86" s="187"/>
      <c r="D86" s="187"/>
      <c r="E86" s="187"/>
    </row>
    <row r="87" spans="2:5" x14ac:dyDescent="0.2">
      <c r="B87" s="120"/>
      <c r="C87" s="187"/>
      <c r="D87" s="187"/>
      <c r="E87" s="187"/>
    </row>
    <row r="88" spans="2:5" x14ac:dyDescent="0.2">
      <c r="B88" s="120"/>
      <c r="C88" s="187"/>
      <c r="D88" s="187"/>
      <c r="E88" s="187"/>
    </row>
    <row r="89" spans="2:5" x14ac:dyDescent="0.2">
      <c r="B89" s="120"/>
      <c r="C89" s="187"/>
      <c r="D89" s="187"/>
      <c r="E89" s="187"/>
    </row>
    <row r="90" spans="2:5" x14ac:dyDescent="0.2">
      <c r="B90" s="120"/>
      <c r="C90" s="187"/>
      <c r="D90" s="187"/>
      <c r="E90" s="187"/>
    </row>
    <row r="91" spans="2:5" x14ac:dyDescent="0.2">
      <c r="B91" s="120"/>
      <c r="C91" s="187"/>
      <c r="D91" s="187"/>
      <c r="E91" s="187"/>
    </row>
    <row r="92" spans="2:5" x14ac:dyDescent="0.2">
      <c r="B92" s="120"/>
      <c r="C92" s="187"/>
      <c r="D92" s="187"/>
      <c r="E92" s="187"/>
    </row>
    <row r="93" spans="2:5" x14ac:dyDescent="0.2">
      <c r="B93" s="120"/>
      <c r="C93" s="187"/>
      <c r="D93" s="187"/>
      <c r="E93" s="187"/>
    </row>
    <row r="94" spans="2:5" x14ac:dyDescent="0.2">
      <c r="B94" s="120"/>
      <c r="C94" s="187"/>
      <c r="D94" s="187"/>
      <c r="E94" s="187"/>
    </row>
    <row r="95" spans="2:5" x14ac:dyDescent="0.2">
      <c r="B95" s="120"/>
      <c r="C95" s="187"/>
      <c r="D95" s="187"/>
      <c r="E95" s="187"/>
    </row>
    <row r="96" spans="2:5" x14ac:dyDescent="0.2">
      <c r="B96" s="120"/>
      <c r="C96" s="187"/>
      <c r="D96" s="187"/>
      <c r="E96" s="187"/>
    </row>
    <row r="97" spans="2:5" x14ac:dyDescent="0.2">
      <c r="B97" s="120"/>
      <c r="C97" s="187"/>
      <c r="D97" s="187"/>
      <c r="E97" s="187"/>
    </row>
    <row r="98" spans="2:5" x14ac:dyDescent="0.2">
      <c r="B98" s="120"/>
      <c r="C98" s="187"/>
      <c r="D98" s="187"/>
      <c r="E98" s="187"/>
    </row>
    <row r="99" spans="2:5" x14ac:dyDescent="0.2">
      <c r="B99" s="120"/>
      <c r="C99" s="187"/>
      <c r="D99" s="187"/>
      <c r="E99" s="187"/>
    </row>
    <row r="100" spans="2:5" x14ac:dyDescent="0.2">
      <c r="B100" s="120"/>
      <c r="C100" s="187"/>
      <c r="D100" s="187"/>
      <c r="E100" s="187"/>
    </row>
    <row r="101" spans="2:5" x14ac:dyDescent="0.2">
      <c r="B101" s="120"/>
      <c r="C101" s="187"/>
      <c r="D101" s="187"/>
      <c r="E101" s="187"/>
    </row>
    <row r="102" spans="2:5" x14ac:dyDescent="0.2">
      <c r="B102" s="120"/>
      <c r="C102" s="187"/>
      <c r="D102" s="187"/>
      <c r="E102" s="187"/>
    </row>
    <row r="103" spans="2:5" x14ac:dyDescent="0.2">
      <c r="B103" s="120"/>
      <c r="C103" s="187"/>
      <c r="D103" s="187"/>
      <c r="E103" s="187"/>
    </row>
    <row r="104" spans="2:5" x14ac:dyDescent="0.2">
      <c r="B104" s="120"/>
      <c r="C104" s="187"/>
      <c r="D104" s="187"/>
      <c r="E104" s="187"/>
    </row>
    <row r="105" spans="2:5" x14ac:dyDescent="0.2">
      <c r="B105" s="120"/>
      <c r="C105" s="187"/>
      <c r="D105" s="187"/>
      <c r="E105" s="187"/>
    </row>
    <row r="106" spans="2:5" x14ac:dyDescent="0.2">
      <c r="B106" s="120"/>
      <c r="C106" s="187"/>
      <c r="D106" s="187"/>
      <c r="E106" s="187"/>
    </row>
    <row r="107" spans="2:5" x14ac:dyDescent="0.2">
      <c r="B107" s="120"/>
      <c r="C107" s="187"/>
      <c r="D107" s="187"/>
      <c r="E107" s="187"/>
    </row>
    <row r="108" spans="2:5" x14ac:dyDescent="0.2">
      <c r="B108" s="120"/>
      <c r="C108" s="187"/>
      <c r="D108" s="187"/>
      <c r="E108" s="187"/>
    </row>
    <row r="109" spans="2:5" x14ac:dyDescent="0.2">
      <c r="B109" s="120"/>
      <c r="C109" s="187"/>
      <c r="D109" s="187"/>
      <c r="E109" s="187"/>
    </row>
    <row r="110" spans="2:5" x14ac:dyDescent="0.2">
      <c r="B110" s="120"/>
      <c r="C110" s="187"/>
      <c r="D110" s="187"/>
      <c r="E110" s="187"/>
    </row>
    <row r="111" spans="2:5" x14ac:dyDescent="0.2">
      <c r="B111" s="120"/>
      <c r="C111" s="187"/>
      <c r="D111" s="187"/>
      <c r="E111" s="187"/>
    </row>
    <row r="112" spans="2:5" x14ac:dyDescent="0.2">
      <c r="B112" s="120"/>
      <c r="C112" s="187"/>
      <c r="D112" s="187"/>
      <c r="E112" s="187"/>
    </row>
    <row r="113" spans="2:5" x14ac:dyDescent="0.2">
      <c r="B113" s="120"/>
      <c r="C113" s="187"/>
      <c r="D113" s="187"/>
      <c r="E113" s="187"/>
    </row>
    <row r="114" spans="2:5" x14ac:dyDescent="0.2">
      <c r="B114" s="120"/>
      <c r="C114" s="187"/>
      <c r="D114" s="187"/>
      <c r="E114" s="187"/>
    </row>
    <row r="115" spans="2:5" x14ac:dyDescent="0.2">
      <c r="B115" s="120"/>
      <c r="C115" s="187"/>
      <c r="D115" s="187"/>
      <c r="E115" s="187"/>
    </row>
    <row r="116" spans="2:5" x14ac:dyDescent="0.2">
      <c r="B116" s="120"/>
      <c r="C116" s="187"/>
      <c r="D116" s="187"/>
      <c r="E116" s="187"/>
    </row>
    <row r="117" spans="2:5" x14ac:dyDescent="0.2">
      <c r="B117" s="120"/>
      <c r="C117" s="187"/>
      <c r="D117" s="187"/>
      <c r="E117" s="187"/>
    </row>
    <row r="118" spans="2:5" x14ac:dyDescent="0.2">
      <c r="B118" s="120"/>
      <c r="C118" s="187"/>
      <c r="D118" s="187"/>
      <c r="E118" s="187"/>
    </row>
    <row r="119" spans="2:5" x14ac:dyDescent="0.2">
      <c r="B119" s="120"/>
      <c r="C119" s="187"/>
      <c r="D119" s="187"/>
      <c r="E119" s="187"/>
    </row>
    <row r="120" spans="2:5" x14ac:dyDescent="0.2">
      <c r="B120" s="120"/>
      <c r="C120" s="187"/>
      <c r="D120" s="187"/>
      <c r="E120" s="187"/>
    </row>
    <row r="121" spans="2:5" x14ac:dyDescent="0.2">
      <c r="B121" s="120"/>
      <c r="C121" s="187"/>
      <c r="D121" s="187"/>
      <c r="E121" s="187"/>
    </row>
    <row r="122" spans="2:5" x14ac:dyDescent="0.2">
      <c r="B122" s="120"/>
      <c r="C122" s="187"/>
      <c r="D122" s="187"/>
      <c r="E122" s="187"/>
    </row>
    <row r="123" spans="2:5" x14ac:dyDescent="0.2">
      <c r="B123" s="120"/>
      <c r="C123" s="187"/>
      <c r="D123" s="187"/>
      <c r="E123" s="187"/>
    </row>
    <row r="124" spans="2:5" x14ac:dyDescent="0.2">
      <c r="B124" s="120"/>
      <c r="C124" s="187"/>
      <c r="D124" s="187"/>
      <c r="E124" s="187"/>
    </row>
    <row r="125" spans="2:5" x14ac:dyDescent="0.2">
      <c r="B125" s="120"/>
      <c r="C125" s="187"/>
      <c r="D125" s="187"/>
      <c r="E125" s="187"/>
    </row>
    <row r="126" spans="2:5" x14ac:dyDescent="0.2">
      <c r="B126" s="120"/>
      <c r="C126" s="187"/>
      <c r="D126" s="187"/>
      <c r="E126" s="187"/>
    </row>
    <row r="127" spans="2:5" x14ac:dyDescent="0.2">
      <c r="B127" s="120"/>
      <c r="C127" s="187"/>
      <c r="D127" s="187"/>
      <c r="E127" s="187"/>
    </row>
    <row r="128" spans="2:5" x14ac:dyDescent="0.2">
      <c r="B128" s="120"/>
      <c r="C128" s="187"/>
      <c r="D128" s="187"/>
      <c r="E128" s="187"/>
    </row>
    <row r="129" spans="2:5" x14ac:dyDescent="0.2">
      <c r="B129" s="120"/>
      <c r="C129" s="187"/>
      <c r="D129" s="187"/>
      <c r="E129" s="187"/>
    </row>
    <row r="130" spans="2:5" x14ac:dyDescent="0.2">
      <c r="B130" s="120"/>
      <c r="C130" s="187"/>
      <c r="D130" s="187"/>
      <c r="E130" s="187"/>
    </row>
    <row r="131" spans="2:5" x14ac:dyDescent="0.2">
      <c r="B131" s="120"/>
      <c r="C131" s="187"/>
      <c r="D131" s="187"/>
      <c r="E131" s="187"/>
    </row>
    <row r="132" spans="2:5" x14ac:dyDescent="0.2">
      <c r="B132" s="120"/>
      <c r="C132" s="187"/>
      <c r="D132" s="187"/>
      <c r="E132" s="187"/>
    </row>
    <row r="133" spans="2:5" x14ac:dyDescent="0.2">
      <c r="B133" s="120"/>
      <c r="C133" s="187"/>
      <c r="D133" s="187"/>
      <c r="E133" s="187"/>
    </row>
    <row r="134" spans="2:5" x14ac:dyDescent="0.2">
      <c r="B134" s="120"/>
      <c r="C134" s="187"/>
      <c r="D134" s="187"/>
      <c r="E134" s="187"/>
    </row>
    <row r="135" spans="2:5" x14ac:dyDescent="0.2">
      <c r="B135" s="120"/>
      <c r="C135" s="187"/>
      <c r="D135" s="187"/>
      <c r="E135" s="187"/>
    </row>
    <row r="136" spans="2:5" x14ac:dyDescent="0.2">
      <c r="B136" s="120"/>
      <c r="C136" s="187"/>
      <c r="D136" s="187"/>
      <c r="E136" s="187"/>
    </row>
    <row r="137" spans="2:5" x14ac:dyDescent="0.2">
      <c r="B137" s="120"/>
      <c r="C137" s="187"/>
      <c r="D137" s="187"/>
      <c r="E137" s="187"/>
    </row>
    <row r="138" spans="2:5" x14ac:dyDescent="0.2">
      <c r="B138" s="120"/>
      <c r="C138" s="187"/>
      <c r="D138" s="187"/>
      <c r="E138" s="187"/>
    </row>
    <row r="139" spans="2:5" x14ac:dyDescent="0.2">
      <c r="B139" s="120"/>
      <c r="C139" s="187"/>
      <c r="D139" s="187"/>
      <c r="E139" s="187"/>
    </row>
    <row r="140" spans="2:5" x14ac:dyDescent="0.2">
      <c r="B140" s="120"/>
      <c r="C140" s="187"/>
      <c r="D140" s="187"/>
      <c r="E140" s="187"/>
    </row>
    <row r="141" spans="2:5" x14ac:dyDescent="0.2">
      <c r="B141" s="120"/>
      <c r="C141" s="187"/>
      <c r="D141" s="187"/>
      <c r="E141" s="187"/>
    </row>
    <row r="142" spans="2:5" x14ac:dyDescent="0.2">
      <c r="B142" s="120"/>
      <c r="C142" s="187"/>
      <c r="D142" s="187"/>
      <c r="E142" s="187"/>
    </row>
    <row r="143" spans="2:5" x14ac:dyDescent="0.2">
      <c r="B143" s="120"/>
      <c r="C143" s="187"/>
      <c r="D143" s="187"/>
      <c r="E143" s="187"/>
    </row>
    <row r="144" spans="2:5" x14ac:dyDescent="0.2">
      <c r="B144" s="120"/>
      <c r="C144" s="187"/>
      <c r="D144" s="187"/>
      <c r="E144" s="187"/>
    </row>
    <row r="145" spans="2:5" x14ac:dyDescent="0.2">
      <c r="B145" s="120"/>
      <c r="C145" s="187"/>
      <c r="D145" s="187"/>
      <c r="E145" s="187"/>
    </row>
    <row r="146" spans="2:5" x14ac:dyDescent="0.2">
      <c r="B146" s="120"/>
      <c r="C146" s="187"/>
      <c r="D146" s="187"/>
      <c r="E146" s="187"/>
    </row>
    <row r="147" spans="2:5" x14ac:dyDescent="0.2">
      <c r="B147" s="120"/>
      <c r="C147" s="187"/>
      <c r="D147" s="187"/>
      <c r="E147" s="187"/>
    </row>
    <row r="148" spans="2:5" x14ac:dyDescent="0.2">
      <c r="B148" s="120"/>
      <c r="C148" s="187"/>
      <c r="D148" s="187"/>
      <c r="E148" s="187"/>
    </row>
    <row r="149" spans="2:5" x14ac:dyDescent="0.2">
      <c r="B149" s="120"/>
      <c r="C149" s="187"/>
      <c r="D149" s="187"/>
      <c r="E149" s="187"/>
    </row>
    <row r="150" spans="2:5" x14ac:dyDescent="0.2">
      <c r="B150" s="120"/>
      <c r="C150" s="187"/>
      <c r="D150" s="187"/>
      <c r="E150" s="187"/>
    </row>
    <row r="151" spans="2:5" x14ac:dyDescent="0.2">
      <c r="B151" s="120"/>
      <c r="C151" s="187"/>
      <c r="D151" s="187"/>
      <c r="E151" s="187"/>
    </row>
    <row r="152" spans="2:5" x14ac:dyDescent="0.2">
      <c r="B152" s="120"/>
      <c r="C152" s="187"/>
      <c r="D152" s="187"/>
      <c r="E152" s="187"/>
    </row>
    <row r="153" spans="2:5" x14ac:dyDescent="0.2">
      <c r="B153" s="120"/>
      <c r="C153" s="187"/>
      <c r="D153" s="187"/>
      <c r="E153" s="187"/>
    </row>
    <row r="154" spans="2:5" x14ac:dyDescent="0.2">
      <c r="B154" s="120"/>
      <c r="C154" s="187"/>
      <c r="D154" s="187"/>
      <c r="E154" s="187"/>
    </row>
    <row r="155" spans="2:5" x14ac:dyDescent="0.2">
      <c r="B155" s="120"/>
      <c r="C155" s="187"/>
      <c r="D155" s="187"/>
      <c r="E155" s="187"/>
    </row>
    <row r="156" spans="2:5" x14ac:dyDescent="0.2">
      <c r="B156" s="120"/>
      <c r="C156" s="187"/>
      <c r="D156" s="187"/>
      <c r="E156" s="187"/>
    </row>
    <row r="157" spans="2:5" x14ac:dyDescent="0.2">
      <c r="B157" s="120"/>
      <c r="C157" s="187"/>
      <c r="D157" s="187"/>
      <c r="E157" s="187"/>
    </row>
    <row r="158" spans="2:5" x14ac:dyDescent="0.2">
      <c r="B158" s="120"/>
      <c r="C158" s="187"/>
      <c r="D158" s="187"/>
      <c r="E158" s="187"/>
    </row>
    <row r="159" spans="2:5" x14ac:dyDescent="0.2">
      <c r="B159" s="120"/>
      <c r="C159" s="187"/>
      <c r="D159" s="187"/>
      <c r="E159" s="187"/>
    </row>
    <row r="160" spans="2:5" x14ac:dyDescent="0.2">
      <c r="B160" s="120"/>
      <c r="C160" s="187"/>
      <c r="D160" s="187"/>
      <c r="E160" s="187"/>
    </row>
    <row r="161" spans="2:5" x14ac:dyDescent="0.2">
      <c r="B161" s="120"/>
      <c r="C161" s="187"/>
      <c r="D161" s="187"/>
      <c r="E161" s="187"/>
    </row>
    <row r="162" spans="2:5" x14ac:dyDescent="0.2">
      <c r="B162" s="120"/>
      <c r="C162" s="187"/>
      <c r="D162" s="187"/>
      <c r="E162" s="187"/>
    </row>
    <row r="163" spans="2:5" x14ac:dyDescent="0.2">
      <c r="B163" s="120"/>
      <c r="C163" s="187"/>
      <c r="D163" s="187"/>
      <c r="E163" s="187"/>
    </row>
    <row r="164" spans="2:5" x14ac:dyDescent="0.2">
      <c r="B164" s="120"/>
      <c r="C164" s="187"/>
      <c r="D164" s="187"/>
      <c r="E164" s="187"/>
    </row>
    <row r="165" spans="2:5" x14ac:dyDescent="0.2">
      <c r="B165" s="120"/>
      <c r="C165" s="187"/>
      <c r="D165" s="187"/>
      <c r="E165" s="187"/>
    </row>
    <row r="166" spans="2:5" x14ac:dyDescent="0.2">
      <c r="B166" s="120"/>
      <c r="C166" s="187"/>
      <c r="D166" s="187"/>
      <c r="E166" s="187"/>
    </row>
    <row r="167" spans="2:5" x14ac:dyDescent="0.2">
      <c r="B167" s="120"/>
      <c r="C167" s="187"/>
      <c r="D167" s="187"/>
      <c r="E167" s="187"/>
    </row>
    <row r="168" spans="2:5" x14ac:dyDescent="0.2">
      <c r="B168" s="120"/>
      <c r="C168" s="187"/>
      <c r="D168" s="187"/>
      <c r="E168" s="187"/>
    </row>
    <row r="169" spans="2:5" x14ac:dyDescent="0.2">
      <c r="B169" s="120"/>
      <c r="C169" s="187"/>
      <c r="D169" s="187"/>
      <c r="E169" s="187"/>
    </row>
    <row r="170" spans="2:5" x14ac:dyDescent="0.2">
      <c r="B170" s="120"/>
      <c r="C170" s="187"/>
      <c r="D170" s="187"/>
      <c r="E170" s="187"/>
    </row>
    <row r="171" spans="2:5" x14ac:dyDescent="0.2">
      <c r="B171" s="120"/>
      <c r="C171" s="187"/>
      <c r="D171" s="187"/>
      <c r="E171" s="187"/>
    </row>
    <row r="172" spans="2:5" x14ac:dyDescent="0.2">
      <c r="B172" s="120"/>
      <c r="C172" s="187"/>
      <c r="D172" s="187"/>
      <c r="E172" s="187"/>
    </row>
    <row r="173" spans="2:5" x14ac:dyDescent="0.2">
      <c r="B173" s="120"/>
      <c r="C173" s="187"/>
      <c r="D173" s="187"/>
      <c r="E173" s="187"/>
    </row>
    <row r="174" spans="2:5" x14ac:dyDescent="0.2">
      <c r="B174" s="120"/>
      <c r="C174" s="187"/>
      <c r="D174" s="187"/>
      <c r="E174" s="187"/>
    </row>
    <row r="175" spans="2:5" x14ac:dyDescent="0.2">
      <c r="B175" s="120"/>
      <c r="C175" s="187"/>
      <c r="D175" s="187"/>
      <c r="E175" s="187"/>
    </row>
    <row r="176" spans="2:5" x14ac:dyDescent="0.2">
      <c r="B176" s="120"/>
      <c r="C176" s="187"/>
      <c r="D176" s="187"/>
      <c r="E176" s="187"/>
    </row>
    <row r="177" spans="2:5" x14ac:dyDescent="0.2">
      <c r="B177" s="120"/>
      <c r="C177" s="187"/>
      <c r="D177" s="187"/>
      <c r="E177" s="187"/>
    </row>
    <row r="178" spans="2:5" x14ac:dyDescent="0.2">
      <c r="B178" s="120"/>
      <c r="C178" s="187"/>
      <c r="D178" s="187"/>
      <c r="E178" s="187"/>
    </row>
    <row r="179" spans="2:5" x14ac:dyDescent="0.2">
      <c r="B179" s="120"/>
      <c r="C179" s="187"/>
      <c r="D179" s="187"/>
      <c r="E179" s="187"/>
    </row>
    <row r="180" spans="2:5" x14ac:dyDescent="0.2">
      <c r="B180" s="120"/>
      <c r="C180" s="187"/>
      <c r="D180" s="187"/>
      <c r="E180" s="187"/>
    </row>
    <row r="181" spans="2:5" x14ac:dyDescent="0.2">
      <c r="B181" s="120"/>
      <c r="C181" s="187"/>
      <c r="D181" s="187"/>
      <c r="E181" s="187"/>
    </row>
    <row r="182" spans="2:5" x14ac:dyDescent="0.2">
      <c r="B182" s="120"/>
      <c r="C182" s="187"/>
      <c r="D182" s="187"/>
      <c r="E182" s="187"/>
    </row>
    <row r="183" spans="2:5" x14ac:dyDescent="0.2">
      <c r="B183" s="120"/>
      <c r="C183" s="187"/>
      <c r="D183" s="187"/>
      <c r="E183" s="187"/>
    </row>
    <row r="184" spans="2:5" x14ac:dyDescent="0.2">
      <c r="B184" s="120"/>
      <c r="C184" s="187"/>
      <c r="D184" s="187"/>
      <c r="E184" s="187"/>
    </row>
    <row r="185" spans="2:5" x14ac:dyDescent="0.2">
      <c r="B185" s="120"/>
      <c r="C185" s="187"/>
      <c r="D185" s="187"/>
      <c r="E185" s="187"/>
    </row>
    <row r="186" spans="2:5" x14ac:dyDescent="0.2">
      <c r="B186" s="120"/>
      <c r="C186" s="187"/>
      <c r="D186" s="187"/>
      <c r="E186" s="187"/>
    </row>
    <row r="187" spans="2:5" x14ac:dyDescent="0.2">
      <c r="B187" s="120"/>
      <c r="C187" s="187"/>
      <c r="D187" s="187"/>
      <c r="E187" s="187"/>
    </row>
    <row r="188" spans="2:5" x14ac:dyDescent="0.2">
      <c r="B188" s="120"/>
      <c r="C188" s="187"/>
      <c r="D188" s="187"/>
      <c r="E188" s="187"/>
    </row>
    <row r="189" spans="2:5" x14ac:dyDescent="0.2">
      <c r="B189" s="120"/>
      <c r="C189" s="187"/>
      <c r="D189" s="187"/>
      <c r="E189" s="187"/>
    </row>
    <row r="190" spans="2:5" x14ac:dyDescent="0.2">
      <c r="B190" s="120"/>
      <c r="C190" s="187"/>
      <c r="D190" s="187"/>
      <c r="E190" s="187"/>
    </row>
    <row r="191" spans="2:5" x14ac:dyDescent="0.2">
      <c r="B191" s="120"/>
      <c r="C191" s="187"/>
      <c r="D191" s="187"/>
      <c r="E191" s="187"/>
    </row>
    <row r="192" spans="2:5" x14ac:dyDescent="0.2">
      <c r="B192" s="120"/>
      <c r="C192" s="187"/>
      <c r="D192" s="187"/>
      <c r="E192" s="187"/>
    </row>
    <row r="193" spans="2:5" x14ac:dyDescent="0.2">
      <c r="B193" s="120"/>
      <c r="C193" s="187"/>
      <c r="D193" s="187"/>
      <c r="E193" s="187"/>
    </row>
    <row r="194" spans="2:5" x14ac:dyDescent="0.2">
      <c r="B194" s="120"/>
      <c r="C194" s="187"/>
      <c r="D194" s="187"/>
      <c r="E194" s="187"/>
    </row>
    <row r="195" spans="2:5" x14ac:dyDescent="0.2">
      <c r="B195" s="120"/>
      <c r="C195" s="187"/>
      <c r="D195" s="187"/>
      <c r="E195" s="187"/>
    </row>
    <row r="196" spans="2:5" x14ac:dyDescent="0.2">
      <c r="B196" s="120"/>
      <c r="C196" s="187"/>
      <c r="D196" s="187"/>
      <c r="E196" s="187"/>
    </row>
    <row r="197" spans="2:5" x14ac:dyDescent="0.2">
      <c r="B197" s="120"/>
      <c r="C197" s="187"/>
      <c r="D197" s="187"/>
      <c r="E197" s="187"/>
    </row>
    <row r="198" spans="2:5" x14ac:dyDescent="0.2">
      <c r="B198" s="120"/>
      <c r="C198" s="187"/>
      <c r="D198" s="187"/>
      <c r="E198" s="187"/>
    </row>
    <row r="199" spans="2:5" x14ac:dyDescent="0.2">
      <c r="B199" s="120"/>
      <c r="C199" s="187"/>
      <c r="D199" s="187"/>
      <c r="E199" s="187"/>
    </row>
    <row r="200" spans="2:5" x14ac:dyDescent="0.2">
      <c r="B200" s="120"/>
      <c r="C200" s="187"/>
      <c r="D200" s="187"/>
      <c r="E200" s="187"/>
    </row>
    <row r="201" spans="2:5" x14ac:dyDescent="0.2">
      <c r="B201" s="120"/>
      <c r="C201" s="187"/>
      <c r="D201" s="187"/>
      <c r="E201" s="187"/>
    </row>
    <row r="202" spans="2:5" x14ac:dyDescent="0.2">
      <c r="B202" s="120"/>
      <c r="C202" s="187"/>
      <c r="D202" s="187"/>
      <c r="E202" s="187"/>
    </row>
    <row r="203" spans="2:5" x14ac:dyDescent="0.2">
      <c r="B203" s="120"/>
      <c r="C203" s="187"/>
      <c r="D203" s="187"/>
      <c r="E203" s="187"/>
    </row>
    <row r="204" spans="2:5" x14ac:dyDescent="0.2">
      <c r="B204" s="120"/>
      <c r="C204" s="187"/>
      <c r="D204" s="187"/>
      <c r="E204" s="187"/>
    </row>
    <row r="205" spans="2:5" x14ac:dyDescent="0.2">
      <c r="B205" s="120"/>
      <c r="C205" s="187"/>
      <c r="D205" s="187"/>
      <c r="E205" s="187"/>
    </row>
    <row r="206" spans="2:5" x14ac:dyDescent="0.2">
      <c r="B206" s="120"/>
      <c r="C206" s="187"/>
      <c r="D206" s="187"/>
      <c r="E206" s="187"/>
    </row>
    <row r="207" spans="2:5" x14ac:dyDescent="0.2">
      <c r="B207" s="120"/>
      <c r="C207" s="187"/>
      <c r="D207" s="187"/>
      <c r="E207" s="187"/>
    </row>
    <row r="208" spans="2:5" x14ac:dyDescent="0.2">
      <c r="B208" s="120"/>
      <c r="C208" s="187"/>
      <c r="D208" s="187"/>
      <c r="E208" s="187"/>
    </row>
    <row r="209" spans="2:5" x14ac:dyDescent="0.2">
      <c r="B209" s="120"/>
      <c r="C209" s="187"/>
      <c r="D209" s="187"/>
      <c r="E209" s="187"/>
    </row>
    <row r="210" spans="2:5" x14ac:dyDescent="0.2">
      <c r="B210" s="120"/>
      <c r="C210" s="187"/>
      <c r="D210" s="187"/>
      <c r="E210" s="187"/>
    </row>
    <row r="211" spans="2:5" x14ac:dyDescent="0.2">
      <c r="B211" s="120"/>
      <c r="C211" s="187"/>
      <c r="D211" s="187"/>
      <c r="E211" s="187"/>
    </row>
    <row r="212" spans="2:5" x14ac:dyDescent="0.2">
      <c r="B212" s="120"/>
      <c r="C212" s="187"/>
      <c r="D212" s="187"/>
      <c r="E212" s="187"/>
    </row>
    <row r="213" spans="2:5" x14ac:dyDescent="0.2">
      <c r="B213" s="120"/>
      <c r="C213" s="187"/>
      <c r="D213" s="187"/>
      <c r="E213" s="187"/>
    </row>
    <row r="214" spans="2:5" x14ac:dyDescent="0.2">
      <c r="B214" s="120"/>
      <c r="C214" s="187"/>
      <c r="D214" s="187"/>
      <c r="E214" s="187"/>
    </row>
    <row r="215" spans="2:5" x14ac:dyDescent="0.2">
      <c r="B215" s="120"/>
      <c r="C215" s="187"/>
      <c r="D215" s="187"/>
      <c r="E215" s="187"/>
    </row>
    <row r="216" spans="2:5" x14ac:dyDescent="0.2">
      <c r="B216" s="120"/>
      <c r="C216" s="187"/>
      <c r="D216" s="187"/>
      <c r="E216" s="187"/>
    </row>
    <row r="217" spans="2:5" x14ac:dyDescent="0.2">
      <c r="B217" s="120"/>
      <c r="C217" s="187"/>
      <c r="D217" s="187"/>
      <c r="E217" s="187"/>
    </row>
    <row r="218" spans="2:5" x14ac:dyDescent="0.2">
      <c r="B218" s="120"/>
      <c r="C218" s="187"/>
      <c r="D218" s="187"/>
      <c r="E218" s="187"/>
    </row>
    <row r="219" spans="2:5" x14ac:dyDescent="0.2">
      <c r="B219" s="120"/>
      <c r="C219" s="187"/>
      <c r="D219" s="187"/>
      <c r="E219" s="187"/>
    </row>
    <row r="220" spans="2:5" x14ac:dyDescent="0.2">
      <c r="B220" s="120"/>
      <c r="C220" s="187"/>
      <c r="D220" s="187"/>
      <c r="E220" s="187"/>
    </row>
    <row r="221" spans="2:5" x14ac:dyDescent="0.2">
      <c r="B221" s="120"/>
      <c r="C221" s="187"/>
      <c r="D221" s="187"/>
      <c r="E221" s="187"/>
    </row>
    <row r="222" spans="2:5" x14ac:dyDescent="0.2">
      <c r="B222" s="120"/>
      <c r="C222" s="187"/>
      <c r="D222" s="187"/>
      <c r="E222" s="187"/>
    </row>
    <row r="223" spans="2:5" x14ac:dyDescent="0.2">
      <c r="B223" s="120"/>
      <c r="C223" s="187"/>
      <c r="D223" s="187"/>
      <c r="E223" s="187"/>
    </row>
    <row r="224" spans="2:5" x14ac:dyDescent="0.2">
      <c r="B224" s="120"/>
      <c r="C224" s="187"/>
      <c r="D224" s="187"/>
      <c r="E224" s="187"/>
    </row>
    <row r="225" spans="2:5" x14ac:dyDescent="0.2">
      <c r="B225" s="120"/>
      <c r="C225" s="187"/>
      <c r="D225" s="187"/>
      <c r="E225" s="187"/>
    </row>
    <row r="226" spans="2:5" x14ac:dyDescent="0.2">
      <c r="B226" s="120"/>
      <c r="C226" s="187"/>
      <c r="D226" s="187"/>
      <c r="E226" s="187"/>
    </row>
    <row r="227" spans="2:5" x14ac:dyDescent="0.2">
      <c r="B227" s="120"/>
      <c r="C227" s="187"/>
      <c r="D227" s="187"/>
      <c r="E227" s="187"/>
    </row>
    <row r="228" spans="2:5" x14ac:dyDescent="0.2">
      <c r="B228" s="120"/>
      <c r="C228" s="187"/>
      <c r="D228" s="187"/>
      <c r="E228" s="187"/>
    </row>
    <row r="229" spans="2:5" x14ac:dyDescent="0.2">
      <c r="B229" s="120"/>
      <c r="C229" s="187"/>
      <c r="D229" s="187"/>
      <c r="E229" s="187"/>
    </row>
    <row r="230" spans="2:5" x14ac:dyDescent="0.2">
      <c r="B230" s="120"/>
      <c r="C230" s="187"/>
      <c r="D230" s="187"/>
      <c r="E230" s="187"/>
    </row>
    <row r="231" spans="2:5" x14ac:dyDescent="0.2">
      <c r="B231" s="120"/>
      <c r="C231" s="187"/>
      <c r="D231" s="187"/>
      <c r="E231" s="187"/>
    </row>
    <row r="232" spans="2:5" x14ac:dyDescent="0.2">
      <c r="B232" s="120"/>
      <c r="C232" s="187"/>
      <c r="D232" s="187"/>
      <c r="E232" s="187"/>
    </row>
    <row r="233" spans="2:5" x14ac:dyDescent="0.2">
      <c r="B233" s="120"/>
      <c r="C233" s="187"/>
      <c r="D233" s="187"/>
      <c r="E233" s="187"/>
    </row>
    <row r="234" spans="2:5" x14ac:dyDescent="0.2">
      <c r="B234" s="120"/>
      <c r="C234" s="187"/>
      <c r="D234" s="187"/>
      <c r="E234" s="187"/>
    </row>
    <row r="235" spans="2:5" x14ac:dyDescent="0.2">
      <c r="B235" s="120"/>
      <c r="C235" s="187"/>
      <c r="D235" s="187"/>
      <c r="E235" s="187"/>
    </row>
    <row r="236" spans="2:5" x14ac:dyDescent="0.2">
      <c r="B236" s="120"/>
      <c r="C236" s="187"/>
      <c r="D236" s="187"/>
      <c r="E236" s="187"/>
    </row>
    <row r="237" spans="2:5" x14ac:dyDescent="0.2">
      <c r="B237" s="120"/>
      <c r="C237" s="187"/>
      <c r="D237" s="187"/>
      <c r="E237" s="187"/>
    </row>
    <row r="238" spans="2:5" x14ac:dyDescent="0.2">
      <c r="B238" s="120"/>
      <c r="C238" s="187"/>
      <c r="D238" s="187"/>
      <c r="E238" s="187"/>
    </row>
    <row r="239" spans="2:5" x14ac:dyDescent="0.2">
      <c r="B239" s="120"/>
      <c r="C239" s="187"/>
      <c r="D239" s="187"/>
      <c r="E239" s="187"/>
    </row>
    <row r="240" spans="2:5" x14ac:dyDescent="0.2">
      <c r="B240" s="120"/>
      <c r="C240" s="187"/>
      <c r="D240" s="187"/>
      <c r="E240" s="187"/>
    </row>
    <row r="241" spans="2:5" x14ac:dyDescent="0.2">
      <c r="B241" s="120"/>
      <c r="C241" s="187"/>
      <c r="D241" s="187"/>
      <c r="E241" s="187"/>
    </row>
    <row r="242" spans="2:5" x14ac:dyDescent="0.2">
      <c r="B242" s="120"/>
      <c r="C242" s="187"/>
      <c r="D242" s="187"/>
      <c r="E242" s="187"/>
    </row>
    <row r="243" spans="2:5" x14ac:dyDescent="0.2">
      <c r="B243" s="120"/>
      <c r="C243" s="187"/>
      <c r="D243" s="187"/>
      <c r="E243" s="187"/>
    </row>
    <row r="244" spans="2:5" x14ac:dyDescent="0.2">
      <c r="B244" s="120"/>
      <c r="C244" s="187"/>
      <c r="D244" s="187"/>
      <c r="E244" s="187"/>
    </row>
    <row r="245" spans="2:5" x14ac:dyDescent="0.2">
      <c r="B245" s="120"/>
      <c r="C245" s="187"/>
      <c r="D245" s="187"/>
      <c r="E245" s="187"/>
    </row>
    <row r="246" spans="2:5" x14ac:dyDescent="0.2">
      <c r="B246" s="120"/>
      <c r="C246" s="187"/>
      <c r="D246" s="187"/>
      <c r="E246" s="187"/>
    </row>
    <row r="247" spans="2:5" x14ac:dyDescent="0.2">
      <c r="B247" s="120"/>
      <c r="C247" s="187"/>
      <c r="D247" s="187"/>
      <c r="E247" s="187"/>
    </row>
    <row r="248" spans="2:5" x14ac:dyDescent="0.2">
      <c r="B248" s="120"/>
      <c r="C248" s="187"/>
      <c r="D248" s="187"/>
      <c r="E248" s="187"/>
    </row>
    <row r="249" spans="2:5" x14ac:dyDescent="0.2">
      <c r="B249" s="120"/>
      <c r="C249" s="187"/>
      <c r="D249" s="187"/>
      <c r="E249" s="187"/>
    </row>
    <row r="250" spans="2:5" x14ac:dyDescent="0.2">
      <c r="B250" s="120"/>
      <c r="C250" s="187"/>
      <c r="D250" s="187"/>
      <c r="E250" s="187"/>
    </row>
    <row r="251" spans="2:5" x14ac:dyDescent="0.2">
      <c r="B251" s="120"/>
      <c r="C251" s="187"/>
      <c r="D251" s="187"/>
      <c r="E251" s="187"/>
    </row>
    <row r="252" spans="2:5" x14ac:dyDescent="0.2">
      <c r="B252" s="120"/>
      <c r="C252" s="187"/>
      <c r="D252" s="187"/>
      <c r="E252" s="187"/>
    </row>
    <row r="253" spans="2:5" x14ac:dyDescent="0.2">
      <c r="B253" s="120"/>
      <c r="C253" s="187"/>
      <c r="D253" s="187"/>
      <c r="E253" s="187"/>
    </row>
    <row r="254" spans="2:5" x14ac:dyDescent="0.2">
      <c r="B254" s="120"/>
      <c r="C254" s="187"/>
      <c r="D254" s="187"/>
      <c r="E254" s="187"/>
    </row>
    <row r="255" spans="2:5" x14ac:dyDescent="0.2">
      <c r="B255" s="120"/>
      <c r="C255" s="187"/>
      <c r="D255" s="187"/>
      <c r="E255" s="187"/>
    </row>
    <row r="256" spans="2:5" x14ac:dyDescent="0.2">
      <c r="B256" s="120"/>
      <c r="C256" s="187"/>
      <c r="D256" s="187"/>
      <c r="E256" s="187"/>
    </row>
    <row r="257" spans="2:5" x14ac:dyDescent="0.2">
      <c r="B257" s="120"/>
      <c r="C257" s="187"/>
      <c r="D257" s="187"/>
      <c r="E257" s="187"/>
    </row>
    <row r="258" spans="2:5" x14ac:dyDescent="0.2">
      <c r="B258" s="120"/>
      <c r="C258" s="187"/>
      <c r="D258" s="187"/>
      <c r="E258" s="187"/>
    </row>
    <row r="259" spans="2:5" x14ac:dyDescent="0.2">
      <c r="B259" s="120"/>
      <c r="C259" s="187"/>
      <c r="D259" s="187"/>
      <c r="E259" s="187"/>
    </row>
    <row r="260" spans="2:5" x14ac:dyDescent="0.2">
      <c r="B260" s="120"/>
      <c r="C260" s="187"/>
      <c r="D260" s="187"/>
      <c r="E260" s="187"/>
    </row>
    <row r="261" spans="2:5" x14ac:dyDescent="0.2">
      <c r="B261" s="120"/>
      <c r="C261" s="187"/>
      <c r="D261" s="187"/>
      <c r="E261" s="187"/>
    </row>
    <row r="262" spans="2:5" x14ac:dyDescent="0.2">
      <c r="B262" s="120"/>
      <c r="C262" s="187"/>
      <c r="D262" s="187"/>
      <c r="E262" s="187"/>
    </row>
    <row r="263" spans="2:5" x14ac:dyDescent="0.2">
      <c r="B263" s="120"/>
      <c r="C263" s="187"/>
      <c r="D263" s="187"/>
      <c r="E263" s="187"/>
    </row>
    <row r="264" spans="2:5" x14ac:dyDescent="0.2">
      <c r="B264" s="120"/>
      <c r="C264" s="187"/>
      <c r="D264" s="187"/>
      <c r="E264" s="187"/>
    </row>
    <row r="265" spans="2:5" x14ac:dyDescent="0.2">
      <c r="B265" s="120"/>
      <c r="C265" s="187"/>
      <c r="D265" s="187"/>
      <c r="E265" s="187"/>
    </row>
    <row r="266" spans="2:5" x14ac:dyDescent="0.2">
      <c r="B266" s="120"/>
      <c r="C266" s="187"/>
      <c r="D266" s="187"/>
      <c r="E266" s="187"/>
    </row>
    <row r="267" spans="2:5" x14ac:dyDescent="0.2">
      <c r="B267" s="120"/>
      <c r="C267" s="187"/>
      <c r="D267" s="187"/>
      <c r="E267" s="187"/>
    </row>
    <row r="268" spans="2:5" x14ac:dyDescent="0.2">
      <c r="B268" s="120"/>
      <c r="C268" s="187"/>
      <c r="D268" s="187"/>
      <c r="E268" s="187"/>
    </row>
    <row r="269" spans="2:5" x14ac:dyDescent="0.2">
      <c r="B269" s="120"/>
      <c r="C269" s="187"/>
      <c r="D269" s="187"/>
      <c r="E269" s="187"/>
    </row>
    <row r="270" spans="2:5" x14ac:dyDescent="0.2">
      <c r="B270" s="120"/>
      <c r="C270" s="187"/>
      <c r="D270" s="187"/>
      <c r="E270" s="187"/>
    </row>
    <row r="271" spans="2:5" x14ac:dyDescent="0.2">
      <c r="B271" s="120"/>
      <c r="C271" s="187"/>
      <c r="D271" s="187"/>
      <c r="E271" s="187"/>
    </row>
    <row r="272" spans="2:5" x14ac:dyDescent="0.2">
      <c r="B272" s="120"/>
      <c r="C272" s="187"/>
      <c r="D272" s="187"/>
      <c r="E272" s="187"/>
    </row>
    <row r="273" spans="2:5" x14ac:dyDescent="0.2">
      <c r="B273" s="120"/>
      <c r="C273" s="187"/>
      <c r="D273" s="187"/>
      <c r="E273" s="187"/>
    </row>
    <row r="274" spans="2:5" x14ac:dyDescent="0.2">
      <c r="B274" s="120"/>
      <c r="C274" s="187"/>
      <c r="D274" s="187"/>
      <c r="E274" s="187"/>
    </row>
    <row r="275" spans="2:5" x14ac:dyDescent="0.2">
      <c r="B275" s="120"/>
      <c r="C275" s="187"/>
      <c r="D275" s="187"/>
      <c r="E275" s="187"/>
    </row>
    <row r="276" spans="2:5" x14ac:dyDescent="0.2">
      <c r="B276" s="120"/>
      <c r="C276" s="187"/>
      <c r="D276" s="187"/>
      <c r="E276" s="187"/>
    </row>
    <row r="277" spans="2:5" x14ac:dyDescent="0.2">
      <c r="B277" s="120"/>
      <c r="C277" s="187"/>
      <c r="D277" s="187"/>
      <c r="E277" s="187"/>
    </row>
    <row r="278" spans="2:5" x14ac:dyDescent="0.2">
      <c r="B278" s="120"/>
      <c r="C278" s="187"/>
      <c r="D278" s="187"/>
      <c r="E278" s="187"/>
    </row>
    <row r="279" spans="2:5" x14ac:dyDescent="0.2">
      <c r="B279" s="120"/>
      <c r="C279" s="187"/>
      <c r="D279" s="187"/>
      <c r="E279" s="187"/>
    </row>
    <row r="280" spans="2:5" x14ac:dyDescent="0.2">
      <c r="B280" s="120"/>
      <c r="C280" s="187"/>
      <c r="D280" s="187"/>
      <c r="E280" s="187"/>
    </row>
    <row r="281" spans="2:5" x14ac:dyDescent="0.2">
      <c r="B281" s="120"/>
      <c r="C281" s="187"/>
      <c r="D281" s="187"/>
      <c r="E281" s="187"/>
    </row>
    <row r="282" spans="2:5" x14ac:dyDescent="0.2">
      <c r="B282" s="120"/>
      <c r="C282" s="187"/>
      <c r="D282" s="187"/>
      <c r="E282" s="187"/>
    </row>
    <row r="283" spans="2:5" x14ac:dyDescent="0.2">
      <c r="B283" s="120"/>
      <c r="C283" s="187"/>
      <c r="D283" s="187"/>
      <c r="E283" s="187"/>
    </row>
    <row r="284" spans="2:5" x14ac:dyDescent="0.2">
      <c r="B284" s="120"/>
      <c r="C284" s="187"/>
      <c r="D284" s="187"/>
      <c r="E284" s="187"/>
    </row>
    <row r="285" spans="2:5" x14ac:dyDescent="0.2">
      <c r="B285" s="120"/>
      <c r="C285" s="187"/>
      <c r="D285" s="187"/>
      <c r="E285" s="187"/>
    </row>
    <row r="286" spans="2:5" x14ac:dyDescent="0.2">
      <c r="B286" s="120"/>
      <c r="C286" s="187"/>
      <c r="D286" s="187"/>
      <c r="E286" s="187"/>
    </row>
    <row r="287" spans="2:5" x14ac:dyDescent="0.2">
      <c r="B287" s="120"/>
      <c r="C287" s="187"/>
      <c r="D287" s="187"/>
      <c r="E287" s="187"/>
    </row>
    <row r="288" spans="2:5" x14ac:dyDescent="0.2">
      <c r="B288" s="120"/>
      <c r="C288" s="187"/>
      <c r="D288" s="187"/>
      <c r="E288" s="187"/>
    </row>
    <row r="289" spans="2:5" x14ac:dyDescent="0.2">
      <c r="B289" s="120"/>
      <c r="C289" s="187"/>
      <c r="D289" s="187"/>
      <c r="E289" s="187"/>
    </row>
    <row r="290" spans="2:5" x14ac:dyDescent="0.2">
      <c r="B290" s="120"/>
      <c r="C290" s="187"/>
      <c r="D290" s="187"/>
      <c r="E290" s="187"/>
    </row>
    <row r="291" spans="2:5" x14ac:dyDescent="0.2">
      <c r="B291" s="120"/>
      <c r="C291" s="187"/>
      <c r="D291" s="187"/>
      <c r="E291" s="187"/>
    </row>
    <row r="292" spans="2:5" x14ac:dyDescent="0.2">
      <c r="B292" s="120"/>
      <c r="C292" s="187"/>
      <c r="D292" s="187"/>
      <c r="E292" s="187"/>
    </row>
    <row r="293" spans="2:5" x14ac:dyDescent="0.2">
      <c r="B293" s="120"/>
      <c r="C293" s="187"/>
      <c r="D293" s="187"/>
      <c r="E293" s="187"/>
    </row>
    <row r="294" spans="2:5" x14ac:dyDescent="0.2">
      <c r="B294" s="120"/>
      <c r="C294" s="187"/>
      <c r="D294" s="187"/>
      <c r="E294" s="187"/>
    </row>
    <row r="295" spans="2:5" x14ac:dyDescent="0.2">
      <c r="B295" s="120"/>
      <c r="C295" s="187"/>
      <c r="D295" s="187"/>
      <c r="E295" s="187"/>
    </row>
    <row r="296" spans="2:5" x14ac:dyDescent="0.2">
      <c r="B296" s="120"/>
      <c r="C296" s="187"/>
      <c r="D296" s="187"/>
      <c r="E296" s="187"/>
    </row>
    <row r="297" spans="2:5" x14ac:dyDescent="0.2">
      <c r="B297" s="120"/>
      <c r="C297" s="187"/>
      <c r="D297" s="187"/>
      <c r="E297" s="187"/>
    </row>
    <row r="298" spans="2:5" x14ac:dyDescent="0.2">
      <c r="B298" s="120"/>
      <c r="C298" s="187"/>
      <c r="D298" s="187"/>
      <c r="E298" s="187"/>
    </row>
    <row r="299" spans="2:5" x14ac:dyDescent="0.2">
      <c r="B299" s="120"/>
      <c r="C299" s="187"/>
      <c r="D299" s="187"/>
      <c r="E299" s="187"/>
    </row>
    <row r="300" spans="2:5" x14ac:dyDescent="0.2">
      <c r="B300" s="120"/>
      <c r="C300" s="187"/>
      <c r="D300" s="187"/>
      <c r="E300" s="187"/>
    </row>
    <row r="301" spans="2:5" x14ac:dyDescent="0.2">
      <c r="B301" s="120"/>
      <c r="C301" s="187"/>
      <c r="D301" s="187"/>
      <c r="E301" s="187"/>
    </row>
    <row r="302" spans="2:5" x14ac:dyDescent="0.2">
      <c r="B302" s="120"/>
      <c r="C302" s="187"/>
      <c r="D302" s="187"/>
      <c r="E302" s="187"/>
    </row>
    <row r="303" spans="2:5" x14ac:dyDescent="0.2">
      <c r="B303" s="120"/>
      <c r="C303" s="187"/>
      <c r="D303" s="187"/>
      <c r="E303" s="187"/>
    </row>
    <row r="304" spans="2:5" x14ac:dyDescent="0.2">
      <c r="B304" s="120"/>
      <c r="C304" s="187"/>
      <c r="D304" s="187"/>
      <c r="E304" s="187"/>
    </row>
    <row r="305" spans="2:5" x14ac:dyDescent="0.2">
      <c r="B305" s="120"/>
      <c r="C305" s="187"/>
      <c r="D305" s="187"/>
      <c r="E305" s="187"/>
    </row>
    <row r="306" spans="2:5" x14ac:dyDescent="0.2">
      <c r="B306" s="120"/>
      <c r="C306" s="187"/>
      <c r="D306" s="187"/>
      <c r="E306" s="187"/>
    </row>
    <row r="307" spans="2:5" x14ac:dyDescent="0.2">
      <c r="B307" s="120"/>
      <c r="C307" s="187"/>
      <c r="D307" s="187"/>
      <c r="E307" s="187"/>
    </row>
    <row r="308" spans="2:5" x14ac:dyDescent="0.2">
      <c r="B308" s="120"/>
      <c r="C308" s="187"/>
      <c r="D308" s="187"/>
      <c r="E308" s="187"/>
    </row>
    <row r="309" spans="2:5" x14ac:dyDescent="0.2">
      <c r="B309" s="120"/>
      <c r="C309" s="187"/>
      <c r="D309" s="187"/>
      <c r="E309" s="187"/>
    </row>
    <row r="310" spans="2:5" x14ac:dyDescent="0.2">
      <c r="B310" s="120"/>
      <c r="C310" s="187"/>
      <c r="D310" s="187"/>
      <c r="E310" s="187"/>
    </row>
    <row r="311" spans="2:5" x14ac:dyDescent="0.2">
      <c r="B311" s="120"/>
      <c r="C311" s="187"/>
      <c r="D311" s="187"/>
      <c r="E311" s="187"/>
    </row>
    <row r="312" spans="2:5" x14ac:dyDescent="0.2">
      <c r="B312" s="120"/>
      <c r="C312" s="187"/>
      <c r="D312" s="187"/>
      <c r="E312" s="187"/>
    </row>
    <row r="313" spans="2:5" x14ac:dyDescent="0.2">
      <c r="B313" s="120"/>
      <c r="C313" s="187"/>
      <c r="D313" s="187"/>
      <c r="E313" s="187"/>
    </row>
    <row r="314" spans="2:5" x14ac:dyDescent="0.2">
      <c r="B314" s="120"/>
      <c r="C314" s="187"/>
      <c r="D314" s="187"/>
      <c r="E314" s="187"/>
    </row>
    <row r="315" spans="2:5" x14ac:dyDescent="0.2">
      <c r="B315" s="120"/>
      <c r="C315" s="187"/>
      <c r="D315" s="187"/>
      <c r="E315" s="187"/>
    </row>
    <row r="316" spans="2:5" x14ac:dyDescent="0.2">
      <c r="B316" s="120"/>
      <c r="C316" s="187"/>
      <c r="D316" s="187"/>
      <c r="E316" s="187"/>
    </row>
    <row r="317" spans="2:5" x14ac:dyDescent="0.2">
      <c r="B317" s="120"/>
      <c r="C317" s="187"/>
      <c r="D317" s="187"/>
      <c r="E317" s="187"/>
    </row>
    <row r="318" spans="2:5" x14ac:dyDescent="0.2">
      <c r="B318" s="120"/>
      <c r="C318" s="187"/>
      <c r="D318" s="187"/>
      <c r="E318" s="187"/>
    </row>
    <row r="319" spans="2:5" x14ac:dyDescent="0.2">
      <c r="B319" s="120"/>
      <c r="C319" s="187"/>
      <c r="D319" s="187"/>
      <c r="E319" s="187"/>
    </row>
    <row r="320" spans="2:5" x14ac:dyDescent="0.2">
      <c r="B320" s="120"/>
      <c r="C320" s="187"/>
      <c r="D320" s="187"/>
      <c r="E320" s="187"/>
    </row>
    <row r="321" spans="2:5" x14ac:dyDescent="0.2">
      <c r="B321" s="120"/>
      <c r="C321" s="187"/>
      <c r="D321" s="187"/>
      <c r="E321" s="187"/>
    </row>
    <row r="322" spans="2:5" x14ac:dyDescent="0.2">
      <c r="B322" s="120"/>
      <c r="C322" s="187"/>
      <c r="D322" s="187"/>
      <c r="E322" s="187"/>
    </row>
    <row r="323" spans="2:5" x14ac:dyDescent="0.2">
      <c r="B323" s="120"/>
      <c r="C323" s="187"/>
      <c r="D323" s="187"/>
      <c r="E323" s="187"/>
    </row>
    <row r="324" spans="2:5" x14ac:dyDescent="0.2">
      <c r="B324" s="120"/>
      <c r="C324" s="187"/>
      <c r="D324" s="187"/>
      <c r="E324" s="187"/>
    </row>
    <row r="325" spans="2:5" x14ac:dyDescent="0.2">
      <c r="B325" s="120"/>
      <c r="C325" s="187"/>
      <c r="D325" s="187"/>
      <c r="E325" s="187"/>
    </row>
    <row r="326" spans="2:5" x14ac:dyDescent="0.2">
      <c r="B326" s="120"/>
      <c r="C326" s="187"/>
      <c r="D326" s="187"/>
      <c r="E326" s="187"/>
    </row>
    <row r="327" spans="2:5" x14ac:dyDescent="0.2">
      <c r="B327" s="120"/>
      <c r="C327" s="187"/>
      <c r="D327" s="187"/>
      <c r="E327" s="187"/>
    </row>
    <row r="328" spans="2:5" x14ac:dyDescent="0.2">
      <c r="B328" s="120"/>
      <c r="C328" s="187"/>
      <c r="D328" s="187"/>
      <c r="E328" s="187"/>
    </row>
    <row r="329" spans="2:5" x14ac:dyDescent="0.2">
      <c r="B329" s="120"/>
      <c r="C329" s="187"/>
      <c r="D329" s="187"/>
      <c r="E329" s="187"/>
    </row>
    <row r="330" spans="2:5" x14ac:dyDescent="0.2">
      <c r="B330" s="120"/>
      <c r="C330" s="187"/>
      <c r="D330" s="187"/>
      <c r="E330" s="187"/>
    </row>
    <row r="331" spans="2:5" x14ac:dyDescent="0.2">
      <c r="B331" s="120"/>
      <c r="C331" s="187"/>
      <c r="D331" s="187"/>
      <c r="E331" s="187"/>
    </row>
    <row r="332" spans="2:5" x14ac:dyDescent="0.2">
      <c r="B332" s="120"/>
      <c r="C332" s="187"/>
      <c r="D332" s="187"/>
      <c r="E332" s="187"/>
    </row>
    <row r="333" spans="2:5" x14ac:dyDescent="0.2">
      <c r="B333" s="120"/>
      <c r="C333" s="187"/>
      <c r="D333" s="187"/>
      <c r="E333" s="187"/>
    </row>
    <row r="334" spans="2:5" x14ac:dyDescent="0.2">
      <c r="B334" s="120"/>
      <c r="C334" s="187"/>
      <c r="D334" s="187"/>
      <c r="E334" s="187"/>
    </row>
    <row r="335" spans="2:5" x14ac:dyDescent="0.2">
      <c r="B335" s="120"/>
      <c r="C335" s="187"/>
      <c r="D335" s="187"/>
      <c r="E335" s="187"/>
    </row>
    <row r="336" spans="2:5" x14ac:dyDescent="0.2">
      <c r="B336" s="120"/>
      <c r="C336" s="187"/>
      <c r="D336" s="187"/>
      <c r="E336" s="187"/>
    </row>
    <row r="337" spans="2:5" x14ac:dyDescent="0.2">
      <c r="B337" s="120"/>
      <c r="C337" s="187"/>
      <c r="D337" s="187"/>
      <c r="E337" s="187"/>
    </row>
    <row r="338" spans="2:5" x14ac:dyDescent="0.2">
      <c r="B338" s="120"/>
      <c r="C338" s="187"/>
      <c r="D338" s="187"/>
      <c r="E338" s="187"/>
    </row>
    <row r="339" spans="2:5" x14ac:dyDescent="0.2">
      <c r="B339" s="120"/>
      <c r="C339" s="187"/>
      <c r="D339" s="187"/>
      <c r="E339" s="187"/>
    </row>
    <row r="340" spans="2:5" x14ac:dyDescent="0.2">
      <c r="B340" s="120"/>
      <c r="C340" s="187"/>
      <c r="D340" s="187"/>
      <c r="E340" s="187"/>
    </row>
    <row r="341" spans="2:5" x14ac:dyDescent="0.2">
      <c r="B341" s="120"/>
      <c r="C341" s="187"/>
      <c r="D341" s="187"/>
      <c r="E341" s="187"/>
    </row>
    <row r="342" spans="2:5" x14ac:dyDescent="0.2">
      <c r="B342" s="120"/>
      <c r="C342" s="187"/>
      <c r="D342" s="187"/>
      <c r="E342" s="187"/>
    </row>
    <row r="343" spans="2:5" x14ac:dyDescent="0.2">
      <c r="B343" s="120"/>
      <c r="C343" s="187"/>
      <c r="D343" s="187"/>
      <c r="E343" s="187"/>
    </row>
    <row r="344" spans="2:5" x14ac:dyDescent="0.2">
      <c r="B344" s="120"/>
      <c r="C344" s="187"/>
      <c r="D344" s="187"/>
      <c r="E344" s="187"/>
    </row>
    <row r="345" spans="2:5" x14ac:dyDescent="0.2">
      <c r="B345" s="120"/>
      <c r="C345" s="187"/>
      <c r="D345" s="187"/>
      <c r="E345" s="187"/>
    </row>
    <row r="346" spans="2:5" x14ac:dyDescent="0.2">
      <c r="B346" s="120"/>
      <c r="C346" s="187"/>
      <c r="D346" s="187"/>
      <c r="E346" s="187"/>
    </row>
    <row r="347" spans="2:5" x14ac:dyDescent="0.2">
      <c r="B347" s="120"/>
      <c r="C347" s="187"/>
      <c r="D347" s="187"/>
      <c r="E347" s="187"/>
    </row>
    <row r="348" spans="2:5" x14ac:dyDescent="0.2">
      <c r="B348" s="120"/>
      <c r="C348" s="187"/>
      <c r="D348" s="187"/>
      <c r="E348" s="187"/>
    </row>
    <row r="349" spans="2:5" x14ac:dyDescent="0.2">
      <c r="B349" s="120"/>
      <c r="C349" s="187"/>
      <c r="D349" s="187"/>
      <c r="E349" s="187"/>
    </row>
    <row r="350" spans="2:5" x14ac:dyDescent="0.2">
      <c r="B350" s="120"/>
      <c r="C350" s="187"/>
      <c r="D350" s="187"/>
      <c r="E350" s="187"/>
    </row>
    <row r="351" spans="2:5" x14ac:dyDescent="0.2">
      <c r="B351" s="120"/>
      <c r="C351" s="187"/>
      <c r="D351" s="187"/>
      <c r="E351" s="187"/>
    </row>
    <row r="352" spans="2:5" x14ac:dyDescent="0.2">
      <c r="B352" s="120"/>
      <c r="C352" s="187"/>
      <c r="D352" s="187"/>
      <c r="E352" s="187"/>
    </row>
    <row r="353" spans="2:5" x14ac:dyDescent="0.2">
      <c r="B353" s="120"/>
      <c r="C353" s="187"/>
      <c r="D353" s="187"/>
      <c r="E353" s="187"/>
    </row>
    <row r="354" spans="2:5" x14ac:dyDescent="0.2">
      <c r="B354" s="120"/>
      <c r="C354" s="187"/>
      <c r="D354" s="187"/>
      <c r="E354" s="187"/>
    </row>
    <row r="355" spans="2:5" x14ac:dyDescent="0.2">
      <c r="B355" s="120"/>
      <c r="C355" s="187"/>
      <c r="D355" s="187"/>
      <c r="E355" s="187"/>
    </row>
    <row r="356" spans="2:5" x14ac:dyDescent="0.2">
      <c r="B356" s="120"/>
      <c r="C356" s="187"/>
      <c r="D356" s="187"/>
      <c r="E356" s="187"/>
    </row>
    <row r="357" spans="2:5" x14ac:dyDescent="0.2">
      <c r="B357" s="120"/>
      <c r="C357" s="187"/>
      <c r="D357" s="187"/>
      <c r="E357" s="187"/>
    </row>
    <row r="358" spans="2:5" x14ac:dyDescent="0.2">
      <c r="B358" s="120"/>
      <c r="C358" s="187"/>
      <c r="D358" s="187"/>
      <c r="E358" s="187"/>
    </row>
    <row r="359" spans="2:5" x14ac:dyDescent="0.2">
      <c r="B359" s="120"/>
      <c r="C359" s="187"/>
      <c r="D359" s="187"/>
      <c r="E359" s="187"/>
    </row>
    <row r="360" spans="2:5" x14ac:dyDescent="0.2">
      <c r="B360" s="120"/>
      <c r="C360" s="187"/>
      <c r="D360" s="187"/>
      <c r="E360" s="187"/>
    </row>
    <row r="361" spans="2:5" x14ac:dyDescent="0.2">
      <c r="B361" s="120"/>
      <c r="C361" s="187"/>
      <c r="D361" s="187"/>
      <c r="E361" s="187"/>
    </row>
    <row r="362" spans="2:5" x14ac:dyDescent="0.2">
      <c r="B362" s="120"/>
      <c r="C362" s="187"/>
      <c r="D362" s="187"/>
      <c r="E362" s="187"/>
    </row>
    <row r="363" spans="2:5" x14ac:dyDescent="0.2">
      <c r="B363" s="120"/>
      <c r="C363" s="187"/>
      <c r="D363" s="187"/>
      <c r="E363" s="187"/>
    </row>
    <row r="364" spans="2:5" x14ac:dyDescent="0.2">
      <c r="B364" s="120"/>
      <c r="C364" s="187"/>
      <c r="D364" s="187"/>
      <c r="E364" s="187"/>
    </row>
    <row r="365" spans="2:5" x14ac:dyDescent="0.2">
      <c r="B365" s="120"/>
      <c r="C365" s="187"/>
      <c r="D365" s="187"/>
      <c r="E365" s="187"/>
    </row>
    <row r="366" spans="2:5" x14ac:dyDescent="0.2">
      <c r="B366" s="120"/>
      <c r="C366" s="187"/>
      <c r="D366" s="187"/>
      <c r="E366" s="187"/>
    </row>
    <row r="367" spans="2:5" x14ac:dyDescent="0.2">
      <c r="B367" s="120"/>
      <c r="C367" s="187"/>
      <c r="D367" s="187"/>
      <c r="E367" s="187"/>
    </row>
    <row r="368" spans="2:5" x14ac:dyDescent="0.2">
      <c r="B368" s="120"/>
      <c r="C368" s="187"/>
      <c r="D368" s="187"/>
      <c r="E368" s="187"/>
    </row>
    <row r="369" spans="2:5" x14ac:dyDescent="0.2">
      <c r="B369" s="120"/>
      <c r="C369" s="187"/>
      <c r="D369" s="187"/>
      <c r="E369" s="187"/>
    </row>
    <row r="370" spans="2:5" x14ac:dyDescent="0.2">
      <c r="B370" s="120"/>
      <c r="C370" s="187"/>
      <c r="D370" s="187"/>
      <c r="E370" s="187"/>
    </row>
    <row r="371" spans="2:5" x14ac:dyDescent="0.2">
      <c r="B371" s="120"/>
      <c r="C371" s="187"/>
      <c r="D371" s="187"/>
      <c r="E371" s="187"/>
    </row>
    <row r="372" spans="2:5" x14ac:dyDescent="0.2">
      <c r="B372" s="120"/>
      <c r="C372" s="187"/>
      <c r="D372" s="187"/>
      <c r="E372" s="187"/>
    </row>
    <row r="373" spans="2:5" x14ac:dyDescent="0.2">
      <c r="B373" s="120"/>
      <c r="C373" s="187"/>
      <c r="D373" s="187"/>
      <c r="E373" s="187"/>
    </row>
    <row r="374" spans="2:5" x14ac:dyDescent="0.2">
      <c r="B374" s="120"/>
      <c r="C374" s="187"/>
      <c r="D374" s="187"/>
      <c r="E374" s="187"/>
    </row>
    <row r="375" spans="2:5" x14ac:dyDescent="0.2">
      <c r="B375" s="120"/>
      <c r="C375" s="187"/>
      <c r="D375" s="187"/>
      <c r="E375" s="187"/>
    </row>
    <row r="376" spans="2:5" x14ac:dyDescent="0.2">
      <c r="B376" s="120"/>
      <c r="C376" s="187"/>
      <c r="D376" s="187"/>
      <c r="E376" s="187"/>
    </row>
    <row r="377" spans="2:5" x14ac:dyDescent="0.2">
      <c r="B377" s="120"/>
      <c r="C377" s="187"/>
      <c r="D377" s="187"/>
      <c r="E377" s="187"/>
    </row>
    <row r="378" spans="2:5" x14ac:dyDescent="0.2">
      <c r="B378" s="120"/>
      <c r="C378" s="187"/>
      <c r="D378" s="187"/>
      <c r="E378" s="187"/>
    </row>
    <row r="379" spans="2:5" x14ac:dyDescent="0.2">
      <c r="B379" s="120"/>
      <c r="C379" s="187"/>
      <c r="D379" s="187"/>
      <c r="E379" s="187"/>
    </row>
    <row r="380" spans="2:5" x14ac:dyDescent="0.2">
      <c r="B380" s="120"/>
      <c r="C380" s="187"/>
      <c r="D380" s="187"/>
      <c r="E380" s="187"/>
    </row>
    <row r="381" spans="2:5" x14ac:dyDescent="0.2">
      <c r="B381" s="120"/>
      <c r="C381" s="187"/>
      <c r="D381" s="187"/>
      <c r="E381" s="187"/>
    </row>
    <row r="382" spans="2:5" x14ac:dyDescent="0.2">
      <c r="B382" s="120"/>
      <c r="C382" s="187"/>
      <c r="D382" s="187"/>
      <c r="E382" s="187"/>
    </row>
    <row r="383" spans="2:5" x14ac:dyDescent="0.2">
      <c r="B383" s="120"/>
      <c r="C383" s="187"/>
      <c r="D383" s="187"/>
      <c r="E383" s="187"/>
    </row>
    <row r="384" spans="2:5" x14ac:dyDescent="0.2">
      <c r="B384" s="120"/>
      <c r="C384" s="187"/>
      <c r="D384" s="187"/>
      <c r="E384" s="187"/>
    </row>
    <row r="385" spans="2:5" x14ac:dyDescent="0.2">
      <c r="B385" s="120"/>
      <c r="C385" s="187"/>
      <c r="D385" s="187"/>
      <c r="E385" s="187"/>
    </row>
    <row r="386" spans="2:5" x14ac:dyDescent="0.2">
      <c r="B386" s="120"/>
      <c r="C386" s="187"/>
      <c r="D386" s="187"/>
      <c r="E386" s="187"/>
    </row>
    <row r="387" spans="2:5" x14ac:dyDescent="0.2">
      <c r="B387" s="120"/>
      <c r="C387" s="187"/>
      <c r="D387" s="187"/>
      <c r="E387" s="187"/>
    </row>
    <row r="388" spans="2:5" x14ac:dyDescent="0.2">
      <c r="B388" s="120"/>
      <c r="C388" s="187"/>
      <c r="D388" s="187"/>
      <c r="E388" s="187"/>
    </row>
    <row r="389" spans="2:5" x14ac:dyDescent="0.2">
      <c r="B389" s="120"/>
      <c r="C389" s="187"/>
      <c r="D389" s="187"/>
      <c r="E389" s="187"/>
    </row>
    <row r="390" spans="2:5" x14ac:dyDescent="0.2">
      <c r="B390" s="120"/>
      <c r="C390" s="187"/>
      <c r="D390" s="187"/>
      <c r="E390" s="187"/>
    </row>
    <row r="391" spans="2:5" x14ac:dyDescent="0.2">
      <c r="B391" s="120"/>
      <c r="C391" s="187"/>
      <c r="D391" s="187"/>
      <c r="E391" s="187"/>
    </row>
    <row r="392" spans="2:5" x14ac:dyDescent="0.2">
      <c r="B392" s="120"/>
      <c r="C392" s="187"/>
      <c r="D392" s="187"/>
      <c r="E392" s="187"/>
    </row>
    <row r="393" spans="2:5" x14ac:dyDescent="0.2">
      <c r="B393" s="120"/>
      <c r="C393" s="187"/>
      <c r="D393" s="187"/>
      <c r="E393" s="187"/>
    </row>
    <row r="394" spans="2:5" x14ac:dyDescent="0.2">
      <c r="B394" s="120"/>
      <c r="C394" s="187"/>
      <c r="D394" s="187"/>
      <c r="E394" s="187"/>
    </row>
    <row r="395" spans="2:5" x14ac:dyDescent="0.2">
      <c r="B395" s="120"/>
      <c r="C395" s="187"/>
      <c r="D395" s="187"/>
      <c r="E395" s="187"/>
    </row>
    <row r="396" spans="2:5" x14ac:dyDescent="0.2">
      <c r="B396" s="120"/>
      <c r="C396" s="187"/>
      <c r="D396" s="187"/>
      <c r="E396" s="187"/>
    </row>
    <row r="397" spans="2:5" x14ac:dyDescent="0.2">
      <c r="B397" s="120"/>
      <c r="C397" s="187"/>
      <c r="D397" s="187"/>
      <c r="E397" s="187"/>
    </row>
    <row r="398" spans="2:5" x14ac:dyDescent="0.2">
      <c r="B398" s="120"/>
      <c r="C398" s="187"/>
      <c r="D398" s="187"/>
      <c r="E398" s="187"/>
    </row>
    <row r="399" spans="2:5" x14ac:dyDescent="0.2">
      <c r="B399" s="120"/>
      <c r="C399" s="187"/>
      <c r="D399" s="187"/>
      <c r="E399" s="187"/>
    </row>
    <row r="400" spans="2:5" x14ac:dyDescent="0.2">
      <c r="B400" s="120"/>
      <c r="C400" s="187"/>
      <c r="D400" s="187"/>
      <c r="E400" s="187"/>
    </row>
    <row r="401" spans="2:5" x14ac:dyDescent="0.2">
      <c r="B401" s="120"/>
      <c r="C401" s="187"/>
      <c r="D401" s="187"/>
      <c r="E401" s="187"/>
    </row>
    <row r="402" spans="2:5" x14ac:dyDescent="0.2">
      <c r="B402" s="120"/>
      <c r="C402" s="187"/>
      <c r="D402" s="187"/>
      <c r="E402" s="187"/>
    </row>
    <row r="403" spans="2:5" x14ac:dyDescent="0.2">
      <c r="B403" s="120"/>
      <c r="C403" s="187"/>
      <c r="D403" s="187"/>
      <c r="E403" s="187"/>
    </row>
    <row r="404" spans="2:5" x14ac:dyDescent="0.2">
      <c r="B404" s="120"/>
      <c r="C404" s="187"/>
      <c r="D404" s="187"/>
      <c r="E404" s="187"/>
    </row>
    <row r="405" spans="2:5" x14ac:dyDescent="0.2">
      <c r="B405" s="120"/>
      <c r="C405" s="187"/>
      <c r="D405" s="187"/>
      <c r="E405" s="187"/>
    </row>
    <row r="406" spans="2:5" x14ac:dyDescent="0.2">
      <c r="B406" s="120"/>
      <c r="C406" s="187"/>
      <c r="D406" s="187"/>
      <c r="E406" s="187"/>
    </row>
    <row r="407" spans="2:5" x14ac:dyDescent="0.2">
      <c r="B407" s="120"/>
      <c r="C407" s="187"/>
      <c r="D407" s="187"/>
      <c r="E407" s="187"/>
    </row>
    <row r="408" spans="2:5" x14ac:dyDescent="0.2">
      <c r="B408" s="120"/>
      <c r="C408" s="187"/>
      <c r="D408" s="187"/>
      <c r="E408" s="187"/>
    </row>
    <row r="409" spans="2:5" x14ac:dyDescent="0.2">
      <c r="B409" s="120"/>
      <c r="C409" s="187"/>
      <c r="D409" s="187"/>
      <c r="E409" s="187"/>
    </row>
    <row r="410" spans="2:5" x14ac:dyDescent="0.2">
      <c r="B410" s="120"/>
      <c r="C410" s="187"/>
      <c r="D410" s="187"/>
      <c r="E410" s="187"/>
    </row>
    <row r="411" spans="2:5" x14ac:dyDescent="0.2">
      <c r="B411" s="120"/>
      <c r="C411" s="187"/>
      <c r="D411" s="187"/>
      <c r="E411" s="187"/>
    </row>
    <row r="412" spans="2:5" x14ac:dyDescent="0.2">
      <c r="B412" s="120"/>
      <c r="C412" s="187"/>
      <c r="D412" s="187"/>
      <c r="E412" s="187"/>
    </row>
    <row r="413" spans="2:5" x14ac:dyDescent="0.2">
      <c r="B413" s="120"/>
      <c r="C413" s="187"/>
      <c r="D413" s="187"/>
      <c r="E413" s="187"/>
    </row>
    <row r="414" spans="2:5" x14ac:dyDescent="0.2">
      <c r="B414" s="120"/>
      <c r="C414" s="187"/>
      <c r="D414" s="187"/>
      <c r="E414" s="187"/>
    </row>
    <row r="415" spans="2:5" x14ac:dyDescent="0.2">
      <c r="B415" s="120"/>
      <c r="C415" s="187"/>
      <c r="D415" s="187"/>
      <c r="E415" s="187"/>
    </row>
    <row r="416" spans="2:5" x14ac:dyDescent="0.2">
      <c r="B416" s="120"/>
      <c r="C416" s="187"/>
      <c r="D416" s="187"/>
      <c r="E416" s="187"/>
    </row>
    <row r="417" spans="2:5" x14ac:dyDescent="0.2">
      <c r="B417" s="120"/>
      <c r="C417" s="187"/>
      <c r="D417" s="187"/>
      <c r="E417" s="187"/>
    </row>
    <row r="418" spans="2:5" x14ac:dyDescent="0.2">
      <c r="B418" s="120"/>
      <c r="C418" s="187"/>
      <c r="D418" s="187"/>
      <c r="E418" s="187"/>
    </row>
    <row r="419" spans="2:5" x14ac:dyDescent="0.2">
      <c r="B419" s="120"/>
      <c r="C419" s="187"/>
      <c r="D419" s="187"/>
      <c r="E419" s="187"/>
    </row>
    <row r="420" spans="2:5" x14ac:dyDescent="0.2">
      <c r="B420" s="120"/>
      <c r="C420" s="187"/>
      <c r="D420" s="187"/>
      <c r="E420" s="187"/>
    </row>
    <row r="421" spans="2:5" x14ac:dyDescent="0.2">
      <c r="B421" s="120"/>
      <c r="C421" s="187"/>
      <c r="D421" s="187"/>
      <c r="E421" s="187"/>
    </row>
    <row r="422" spans="2:5" x14ac:dyDescent="0.2">
      <c r="B422" s="120"/>
      <c r="C422" s="187"/>
      <c r="D422" s="187"/>
      <c r="E422" s="187"/>
    </row>
    <row r="423" spans="2:5" x14ac:dyDescent="0.2">
      <c r="B423" s="120"/>
      <c r="C423" s="187"/>
      <c r="D423" s="187"/>
      <c r="E423" s="187"/>
    </row>
    <row r="424" spans="2:5" x14ac:dyDescent="0.2">
      <c r="B424" s="120"/>
      <c r="C424" s="187"/>
      <c r="D424" s="187"/>
      <c r="E424" s="187"/>
    </row>
    <row r="425" spans="2:5" x14ac:dyDescent="0.2">
      <c r="B425" s="120"/>
      <c r="C425" s="187"/>
      <c r="D425" s="187"/>
      <c r="E425" s="187"/>
    </row>
    <row r="426" spans="2:5" x14ac:dyDescent="0.2">
      <c r="B426" s="120"/>
      <c r="C426" s="187"/>
      <c r="D426" s="187"/>
      <c r="E426" s="187"/>
    </row>
    <row r="427" spans="2:5" x14ac:dyDescent="0.2">
      <c r="B427" s="120"/>
      <c r="C427" s="187"/>
      <c r="D427" s="187"/>
      <c r="E427" s="187"/>
    </row>
    <row r="428" spans="2:5" x14ac:dyDescent="0.2">
      <c r="B428" s="120"/>
      <c r="C428" s="187"/>
      <c r="D428" s="187"/>
      <c r="E428" s="187"/>
    </row>
    <row r="429" spans="2:5" x14ac:dyDescent="0.2">
      <c r="B429" s="120"/>
      <c r="C429" s="187"/>
      <c r="D429" s="187"/>
      <c r="E429" s="187"/>
    </row>
    <row r="430" spans="2:5" x14ac:dyDescent="0.2">
      <c r="B430" s="120"/>
      <c r="C430" s="187"/>
      <c r="D430" s="187"/>
      <c r="E430" s="187"/>
    </row>
    <row r="431" spans="2:5" x14ac:dyDescent="0.2">
      <c r="B431" s="120"/>
      <c r="C431" s="187"/>
      <c r="D431" s="187"/>
      <c r="E431" s="187"/>
    </row>
    <row r="432" spans="2:5" x14ac:dyDescent="0.2">
      <c r="B432" s="120"/>
      <c r="C432" s="187"/>
      <c r="D432" s="187"/>
      <c r="E432" s="187"/>
    </row>
    <row r="433" spans="2:5" x14ac:dyDescent="0.2">
      <c r="B433" s="120"/>
      <c r="C433" s="187"/>
      <c r="D433" s="187"/>
      <c r="E433" s="187"/>
    </row>
    <row r="434" spans="2:5" x14ac:dyDescent="0.2">
      <c r="B434" s="120"/>
      <c r="C434" s="187"/>
      <c r="D434" s="187"/>
      <c r="E434" s="187"/>
    </row>
    <row r="435" spans="2:5" x14ac:dyDescent="0.2">
      <c r="B435" s="120"/>
      <c r="C435" s="187"/>
      <c r="D435" s="187"/>
      <c r="E435" s="187"/>
    </row>
    <row r="436" spans="2:5" x14ac:dyDescent="0.2">
      <c r="B436" s="120"/>
      <c r="C436" s="187"/>
      <c r="D436" s="187"/>
      <c r="E436" s="187"/>
    </row>
    <row r="437" spans="2:5" x14ac:dyDescent="0.2">
      <c r="B437" s="120"/>
      <c r="C437" s="187"/>
      <c r="D437" s="187"/>
      <c r="E437" s="187"/>
    </row>
    <row r="438" spans="2:5" x14ac:dyDescent="0.2">
      <c r="B438" s="120"/>
      <c r="C438" s="187"/>
      <c r="D438" s="187"/>
      <c r="E438" s="187"/>
    </row>
    <row r="439" spans="2:5" x14ac:dyDescent="0.2">
      <c r="B439" s="120"/>
      <c r="C439" s="187"/>
      <c r="D439" s="187"/>
      <c r="E439" s="187"/>
    </row>
    <row r="440" spans="2:5" x14ac:dyDescent="0.2">
      <c r="B440" s="120"/>
      <c r="C440" s="187"/>
      <c r="D440" s="187"/>
      <c r="E440" s="187"/>
    </row>
    <row r="441" spans="2:5" x14ac:dyDescent="0.2">
      <c r="B441" s="120"/>
      <c r="C441" s="187"/>
      <c r="D441" s="187"/>
      <c r="E441" s="187"/>
    </row>
    <row r="442" spans="2:5" x14ac:dyDescent="0.2">
      <c r="B442" s="120"/>
      <c r="C442" s="187"/>
      <c r="D442" s="187"/>
      <c r="E442" s="187"/>
    </row>
    <row r="443" spans="2:5" x14ac:dyDescent="0.2">
      <c r="B443" s="120"/>
      <c r="C443" s="187"/>
      <c r="D443" s="187"/>
      <c r="E443" s="187"/>
    </row>
    <row r="444" spans="2:5" x14ac:dyDescent="0.2">
      <c r="B444" s="120"/>
      <c r="C444" s="187"/>
      <c r="D444" s="187"/>
      <c r="E444" s="187"/>
    </row>
    <row r="445" spans="2:5" x14ac:dyDescent="0.2">
      <c r="B445" s="120"/>
      <c r="C445" s="187"/>
      <c r="D445" s="187"/>
      <c r="E445" s="187"/>
    </row>
    <row r="446" spans="2:5" x14ac:dyDescent="0.2">
      <c r="B446" s="120"/>
      <c r="C446" s="187"/>
      <c r="D446" s="187"/>
      <c r="E446" s="187"/>
    </row>
    <row r="447" spans="2:5" x14ac:dyDescent="0.2">
      <c r="B447" s="120"/>
      <c r="C447" s="187"/>
      <c r="D447" s="187"/>
      <c r="E447" s="187"/>
    </row>
    <row r="448" spans="2:5" x14ac:dyDescent="0.2">
      <c r="B448" s="120"/>
      <c r="C448" s="187"/>
      <c r="D448" s="187"/>
      <c r="E448" s="187"/>
    </row>
    <row r="449" spans="2:5" x14ac:dyDescent="0.2">
      <c r="B449" s="120"/>
      <c r="C449" s="187"/>
      <c r="D449" s="187"/>
      <c r="E449" s="187"/>
    </row>
    <row r="450" spans="2:5" x14ac:dyDescent="0.2">
      <c r="B450" s="120"/>
      <c r="C450" s="187"/>
      <c r="D450" s="187"/>
      <c r="E450" s="187"/>
    </row>
    <row r="451" spans="2:5" x14ac:dyDescent="0.2">
      <c r="B451" s="120"/>
      <c r="C451" s="187"/>
      <c r="D451" s="187"/>
      <c r="E451" s="187"/>
    </row>
    <row r="452" spans="2:5" x14ac:dyDescent="0.2">
      <c r="B452" s="120"/>
      <c r="C452" s="187"/>
      <c r="D452" s="187"/>
      <c r="E452" s="187"/>
    </row>
    <row r="453" spans="2:5" x14ac:dyDescent="0.2">
      <c r="B453" s="120"/>
      <c r="C453" s="187"/>
      <c r="D453" s="187"/>
      <c r="E453" s="187"/>
    </row>
    <row r="454" spans="2:5" x14ac:dyDescent="0.2">
      <c r="B454" s="120"/>
      <c r="C454" s="187"/>
      <c r="D454" s="187"/>
      <c r="E454" s="187"/>
    </row>
    <row r="455" spans="2:5" x14ac:dyDescent="0.2">
      <c r="B455" s="120"/>
      <c r="C455" s="187"/>
      <c r="D455" s="187"/>
      <c r="E455" s="187"/>
    </row>
    <row r="456" spans="2:5" x14ac:dyDescent="0.2">
      <c r="B456" s="120"/>
      <c r="C456" s="187"/>
      <c r="D456" s="187"/>
      <c r="E456" s="187"/>
    </row>
    <row r="457" spans="2:5" x14ac:dyDescent="0.2">
      <c r="B457" s="120"/>
      <c r="C457" s="187"/>
      <c r="D457" s="187"/>
      <c r="E457" s="187"/>
    </row>
    <row r="458" spans="2:5" x14ac:dyDescent="0.2">
      <c r="B458" s="120"/>
      <c r="C458" s="187"/>
      <c r="D458" s="187"/>
      <c r="E458" s="187"/>
    </row>
  </sheetData>
  <mergeCells count="5">
    <mergeCell ref="A5:A24"/>
    <mergeCell ref="A25:A39"/>
    <mergeCell ref="A2:B4"/>
    <mergeCell ref="B44:E44"/>
    <mergeCell ref="B45:E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459"/>
  <sheetViews>
    <sheetView workbookViewId="0">
      <selection sqref="A1:XFD1048576"/>
    </sheetView>
  </sheetViews>
  <sheetFormatPr defaultColWidth="8.7265625" defaultRowHeight="12.75" x14ac:dyDescent="0.2"/>
  <cols>
    <col min="1" max="1" width="2.26953125" style="120" customWidth="1"/>
    <col min="2" max="2" width="44" style="156" customWidth="1"/>
    <col min="3" max="3" width="13.26953125" style="250" customWidth="1"/>
    <col min="4" max="4" width="13.453125" style="177" customWidth="1"/>
    <col min="5" max="5" width="13.26953125" style="177" customWidth="1"/>
    <col min="6" max="6" width="13.453125" style="177" customWidth="1"/>
    <col min="7" max="7" width="13.08984375" style="177" customWidth="1"/>
    <col min="8" max="9" width="8.7265625" style="158"/>
    <col min="10" max="10" width="1.26953125" style="158" customWidth="1"/>
    <col min="11" max="46" width="8.7265625" style="158"/>
    <col min="47" max="16384" width="8.7265625" style="120"/>
  </cols>
  <sheetData>
    <row r="1" spans="1:46" ht="20.100000000000001" customHeight="1" thickBot="1" x14ac:dyDescent="0.25">
      <c r="C1" s="243"/>
      <c r="D1" s="157"/>
      <c r="E1" s="157"/>
      <c r="F1" s="157"/>
      <c r="G1" s="157"/>
    </row>
    <row r="2" spans="1:46" ht="32.25" customHeight="1" x14ac:dyDescent="0.2">
      <c r="A2" s="300" t="s">
        <v>104</v>
      </c>
      <c r="B2" s="308"/>
      <c r="C2" s="159" t="s">
        <v>18</v>
      </c>
      <c r="D2" s="159" t="s">
        <v>18</v>
      </c>
      <c r="E2" s="159" t="s">
        <v>18</v>
      </c>
      <c r="F2" s="159" t="s">
        <v>18</v>
      </c>
      <c r="G2" s="160" t="s">
        <v>18</v>
      </c>
    </row>
    <row r="3" spans="1:46" ht="12.75" customHeight="1" x14ac:dyDescent="0.2">
      <c r="A3" s="302"/>
      <c r="B3" s="309"/>
      <c r="C3" s="139" t="s">
        <v>43</v>
      </c>
      <c r="D3" s="139" t="s">
        <v>117</v>
      </c>
      <c r="E3" s="139" t="s">
        <v>118</v>
      </c>
      <c r="F3" s="139" t="s">
        <v>119</v>
      </c>
      <c r="G3" s="161" t="s">
        <v>120</v>
      </c>
    </row>
    <row r="4" spans="1:46" ht="14.25" customHeight="1" thickBot="1" x14ac:dyDescent="0.25">
      <c r="A4" s="310"/>
      <c r="B4" s="311"/>
      <c r="C4" s="244"/>
      <c r="D4" s="143"/>
      <c r="E4" s="143"/>
      <c r="F4" s="143"/>
      <c r="G4" s="163"/>
    </row>
    <row r="5" spans="1:46" s="166" customFormat="1" ht="12" customHeight="1" x14ac:dyDescent="0.2">
      <c r="A5" s="298" t="s">
        <v>100</v>
      </c>
      <c r="B5" s="113" t="s">
        <v>152</v>
      </c>
      <c r="C5" s="245"/>
      <c r="D5" s="164"/>
      <c r="E5" s="164"/>
      <c r="F5" s="164"/>
      <c r="G5" s="165"/>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row>
    <row r="6" spans="1:46" ht="12" customHeight="1" x14ac:dyDescent="0.2">
      <c r="A6" s="298"/>
      <c r="B6" s="201" t="s">
        <v>52</v>
      </c>
      <c r="C6" s="246"/>
      <c r="D6" s="167"/>
      <c r="E6" s="167"/>
      <c r="F6" s="167"/>
      <c r="G6" s="168"/>
      <c r="AN6" s="120"/>
      <c r="AO6" s="120"/>
      <c r="AP6" s="120"/>
      <c r="AQ6" s="120"/>
      <c r="AR6" s="120"/>
      <c r="AS6" s="120"/>
      <c r="AT6" s="120"/>
    </row>
    <row r="7" spans="1:46" ht="14.25" x14ac:dyDescent="0.2">
      <c r="A7" s="298"/>
      <c r="B7" s="271" t="s">
        <v>183</v>
      </c>
      <c r="C7" s="247"/>
      <c r="D7" s="169"/>
      <c r="E7" s="169"/>
      <c r="F7" s="169"/>
      <c r="G7" s="170"/>
      <c r="AN7" s="120"/>
      <c r="AO7" s="120"/>
      <c r="AP7" s="120"/>
      <c r="AQ7" s="120"/>
      <c r="AR7" s="120"/>
      <c r="AS7" s="120"/>
      <c r="AT7" s="120"/>
    </row>
    <row r="8" spans="1:46" ht="12" customHeight="1" x14ac:dyDescent="0.2">
      <c r="A8" s="298"/>
      <c r="B8" s="202" t="s">
        <v>80</v>
      </c>
      <c r="C8" s="247"/>
      <c r="D8" s="169"/>
      <c r="E8" s="169"/>
      <c r="F8" s="169"/>
      <c r="G8" s="170"/>
      <c r="AN8" s="120"/>
      <c r="AO8" s="120"/>
      <c r="AP8" s="120"/>
      <c r="AQ8" s="120"/>
      <c r="AR8" s="120"/>
      <c r="AS8" s="120"/>
      <c r="AT8" s="120"/>
    </row>
    <row r="9" spans="1:46" ht="12" customHeight="1" x14ac:dyDescent="0.2">
      <c r="A9" s="298"/>
      <c r="B9" s="117"/>
      <c r="C9" s="247"/>
      <c r="D9" s="169"/>
      <c r="E9" s="169"/>
      <c r="F9" s="169"/>
      <c r="G9" s="170"/>
      <c r="AN9" s="120"/>
      <c r="AO9" s="120"/>
      <c r="AP9" s="120"/>
      <c r="AQ9" s="120"/>
      <c r="AR9" s="120"/>
      <c r="AS9" s="120"/>
      <c r="AT9" s="120"/>
    </row>
    <row r="10" spans="1:46" s="118" customFormat="1" ht="12" customHeight="1" thickBot="1" x14ac:dyDescent="0.25">
      <c r="A10" s="298"/>
      <c r="B10" s="118" t="s">
        <v>91</v>
      </c>
      <c r="C10" s="248">
        <f>ROUND('4. Expenditure Actuals'!C10/'5. Caseload'!C55,0)</f>
        <v>503</v>
      </c>
      <c r="D10" s="248">
        <f>ROUND('4. Expenditure Actuals'!D10/'5. Caseload'!D55,0)</f>
        <v>547</v>
      </c>
      <c r="E10" s="248">
        <f>ROUND('4. Expenditure Actuals'!E10/'5. Caseload'!E55,0)</f>
        <v>571</v>
      </c>
      <c r="F10" s="171"/>
      <c r="G10" s="172"/>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row>
    <row r="11" spans="1:46" s="166" customFormat="1" ht="12" customHeight="1" x14ac:dyDescent="0.2">
      <c r="A11" s="298"/>
      <c r="B11" s="174" t="s">
        <v>31</v>
      </c>
      <c r="C11" s="249"/>
      <c r="D11" s="175"/>
      <c r="E11" s="175"/>
      <c r="F11" s="175"/>
      <c r="G11" s="176"/>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6" ht="12" customHeight="1" x14ac:dyDescent="0.2">
      <c r="A12" s="298"/>
      <c r="B12" s="119" t="s">
        <v>116</v>
      </c>
      <c r="G12" s="178"/>
      <c r="AN12" s="120"/>
      <c r="AO12" s="120"/>
      <c r="AP12" s="120"/>
      <c r="AQ12" s="120"/>
      <c r="AR12" s="120"/>
      <c r="AS12" s="120"/>
      <c r="AT12" s="120"/>
    </row>
    <row r="13" spans="1:46" ht="12" customHeight="1" x14ac:dyDescent="0.2">
      <c r="A13" s="298"/>
      <c r="B13" s="119" t="s">
        <v>26</v>
      </c>
      <c r="G13" s="178"/>
      <c r="AN13" s="120"/>
      <c r="AO13" s="120"/>
      <c r="AP13" s="120"/>
      <c r="AQ13" s="120"/>
      <c r="AR13" s="120"/>
      <c r="AS13" s="120"/>
      <c r="AT13" s="120"/>
    </row>
    <row r="14" spans="1:46" ht="12" customHeight="1" x14ac:dyDescent="0.2">
      <c r="A14" s="298"/>
      <c r="B14" s="119" t="s">
        <v>115</v>
      </c>
      <c r="G14" s="178"/>
      <c r="AN14" s="120"/>
      <c r="AO14" s="120"/>
      <c r="AP14" s="120"/>
      <c r="AQ14" s="120"/>
      <c r="AR14" s="120"/>
      <c r="AS14" s="120"/>
      <c r="AT14" s="120"/>
    </row>
    <row r="15" spans="1:46" ht="12" customHeight="1" x14ac:dyDescent="0.2">
      <c r="A15" s="298"/>
      <c r="B15" s="119" t="s">
        <v>28</v>
      </c>
      <c r="G15" s="178"/>
      <c r="AN15" s="120"/>
      <c r="AO15" s="120"/>
      <c r="AP15" s="120"/>
      <c r="AQ15" s="120"/>
      <c r="AR15" s="120"/>
      <c r="AS15" s="120"/>
      <c r="AT15" s="120"/>
    </row>
    <row r="16" spans="1:46" ht="12" customHeight="1" x14ac:dyDescent="0.2">
      <c r="A16" s="298"/>
      <c r="B16" s="200" t="s">
        <v>96</v>
      </c>
      <c r="G16" s="178"/>
      <c r="AN16" s="120"/>
      <c r="AO16" s="120"/>
      <c r="AP16" s="120"/>
      <c r="AQ16" s="120"/>
      <c r="AR16" s="120"/>
      <c r="AS16" s="120"/>
      <c r="AT16" s="120"/>
    </row>
    <row r="17" spans="1:46" ht="12" customHeight="1" x14ac:dyDescent="0.2">
      <c r="A17" s="298"/>
      <c r="B17" s="119" t="s">
        <v>108</v>
      </c>
      <c r="G17" s="179"/>
      <c r="AN17" s="120"/>
      <c r="AO17" s="120"/>
      <c r="AP17" s="120"/>
      <c r="AQ17" s="120"/>
      <c r="AR17" s="120"/>
      <c r="AS17" s="120"/>
      <c r="AT17" s="120"/>
    </row>
    <row r="18" spans="1:46" ht="12" customHeight="1" x14ac:dyDescent="0.2">
      <c r="A18" s="298"/>
      <c r="B18" s="121" t="s">
        <v>113</v>
      </c>
      <c r="G18" s="179"/>
      <c r="AN18" s="120"/>
      <c r="AO18" s="120"/>
      <c r="AP18" s="120"/>
      <c r="AQ18" s="120"/>
      <c r="AR18" s="120"/>
      <c r="AS18" s="120"/>
      <c r="AT18" s="120"/>
    </row>
    <row r="19" spans="1:46" ht="12" customHeight="1" x14ac:dyDescent="0.2">
      <c r="A19" s="298"/>
      <c r="B19" s="120"/>
      <c r="G19" s="179"/>
      <c r="AN19" s="120"/>
      <c r="AO19" s="120"/>
      <c r="AP19" s="120"/>
      <c r="AQ19" s="120"/>
      <c r="AR19" s="120"/>
      <c r="AS19" s="120"/>
      <c r="AT19" s="120"/>
    </row>
    <row r="20" spans="1:46" ht="12" hidden="1" customHeight="1" x14ac:dyDescent="0.2">
      <c r="A20" s="298"/>
      <c r="B20" s="120"/>
      <c r="G20" s="179"/>
      <c r="AN20" s="120"/>
      <c r="AO20" s="120"/>
      <c r="AP20" s="120"/>
      <c r="AQ20" s="120"/>
      <c r="AR20" s="120"/>
      <c r="AS20" s="120"/>
      <c r="AT20" s="120"/>
    </row>
    <row r="21" spans="1:46" ht="12" hidden="1" customHeight="1" x14ac:dyDescent="0.2">
      <c r="A21" s="298"/>
      <c r="B21" s="121"/>
      <c r="G21" s="179"/>
      <c r="AN21" s="120"/>
      <c r="AO21" s="120"/>
      <c r="AP21" s="120"/>
      <c r="AQ21" s="120"/>
      <c r="AR21" s="120"/>
      <c r="AS21" s="120"/>
      <c r="AT21" s="120"/>
    </row>
    <row r="22" spans="1:46" ht="12" hidden="1" customHeight="1" x14ac:dyDescent="0.2">
      <c r="A22" s="298"/>
      <c r="B22" s="121"/>
      <c r="G22" s="179"/>
      <c r="AN22" s="120"/>
      <c r="AO22" s="120"/>
      <c r="AP22" s="120"/>
      <c r="AQ22" s="120"/>
      <c r="AR22" s="120"/>
      <c r="AS22" s="120"/>
      <c r="AT22" s="120"/>
    </row>
    <row r="23" spans="1:46" ht="12" hidden="1" customHeight="1" x14ac:dyDescent="0.2">
      <c r="A23" s="298"/>
      <c r="B23" s="120"/>
      <c r="G23" s="179"/>
      <c r="AN23" s="120"/>
      <c r="AO23" s="120"/>
      <c r="AP23" s="120"/>
      <c r="AQ23" s="120"/>
      <c r="AR23" s="120"/>
      <c r="AS23" s="120"/>
      <c r="AT23" s="120"/>
    </row>
    <row r="24" spans="1:46" s="184" customFormat="1" ht="12" customHeight="1" thickBot="1" x14ac:dyDescent="0.25">
      <c r="A24" s="299"/>
      <c r="B24" s="180" t="s">
        <v>71</v>
      </c>
      <c r="C24" s="251">
        <f>'4. Expenditure Actuals'!C24/'5. Caseload'!C55</f>
        <v>532.55246301714476</v>
      </c>
      <c r="D24" s="251">
        <f>'4. Expenditure Actuals'!D24/'5. Caseload'!D55</f>
        <v>571.5466615440115</v>
      </c>
      <c r="E24" s="251">
        <f>'4. Expenditure Actuals'!E24/'5. Caseload'!E55</f>
        <v>590.75915988555221</v>
      </c>
      <c r="F24" s="181"/>
      <c r="G24" s="182"/>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row>
    <row r="25" spans="1:46" s="166" customFormat="1" ht="12" customHeight="1" x14ac:dyDescent="0.2">
      <c r="A25" s="294" t="s">
        <v>170</v>
      </c>
      <c r="B25" s="126" t="s">
        <v>106</v>
      </c>
      <c r="C25" s="249"/>
      <c r="D25" s="175"/>
      <c r="E25" s="175"/>
      <c r="F25" s="175"/>
      <c r="G25" s="176"/>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row>
    <row r="26" spans="1:46" ht="12" customHeight="1" x14ac:dyDescent="0.2">
      <c r="A26" s="312"/>
      <c r="B26" s="199" t="s">
        <v>62</v>
      </c>
      <c r="G26" s="178"/>
      <c r="AN26" s="120"/>
      <c r="AO26" s="120"/>
      <c r="AP26" s="120"/>
      <c r="AQ26" s="120"/>
      <c r="AR26" s="120"/>
      <c r="AS26" s="120"/>
      <c r="AT26" s="120"/>
    </row>
    <row r="27" spans="1:46" ht="12" customHeight="1" x14ac:dyDescent="0.2">
      <c r="A27" s="312"/>
      <c r="B27" s="200" t="s">
        <v>34</v>
      </c>
      <c r="G27" s="178"/>
      <c r="AN27" s="120"/>
      <c r="AO27" s="120"/>
      <c r="AP27" s="120"/>
      <c r="AQ27" s="120"/>
      <c r="AR27" s="120"/>
      <c r="AS27" s="120"/>
      <c r="AT27" s="120"/>
    </row>
    <row r="28" spans="1:46" ht="12" customHeight="1" x14ac:dyDescent="0.2">
      <c r="A28" s="312"/>
      <c r="B28" s="199" t="s">
        <v>63</v>
      </c>
      <c r="G28" s="178"/>
      <c r="AN28" s="120"/>
      <c r="AO28" s="120"/>
      <c r="AP28" s="120"/>
      <c r="AQ28" s="120"/>
      <c r="AR28" s="120"/>
      <c r="AS28" s="120"/>
      <c r="AT28" s="120"/>
    </row>
    <row r="29" spans="1:46" ht="12" customHeight="1" x14ac:dyDescent="0.2">
      <c r="A29" s="312"/>
      <c r="B29" s="200" t="s">
        <v>56</v>
      </c>
      <c r="G29" s="178"/>
      <c r="AN29" s="120"/>
      <c r="AO29" s="120"/>
      <c r="AP29" s="120"/>
      <c r="AQ29" s="120"/>
      <c r="AR29" s="120"/>
      <c r="AS29" s="120"/>
      <c r="AT29" s="120"/>
    </row>
    <row r="30" spans="1:46" ht="12" customHeight="1" x14ac:dyDescent="0.2">
      <c r="A30" s="312"/>
      <c r="B30" s="119" t="s">
        <v>29</v>
      </c>
      <c r="G30" s="178"/>
      <c r="AN30" s="120"/>
      <c r="AO30" s="120"/>
      <c r="AP30" s="120"/>
      <c r="AQ30" s="120"/>
      <c r="AR30" s="120"/>
      <c r="AS30" s="120"/>
      <c r="AT30" s="120"/>
    </row>
    <row r="31" spans="1:46" ht="12" customHeight="1" x14ac:dyDescent="0.2">
      <c r="A31" s="312"/>
      <c r="B31" s="119" t="s">
        <v>107</v>
      </c>
      <c r="G31" s="178"/>
      <c r="AN31" s="120"/>
      <c r="AO31" s="120"/>
      <c r="AP31" s="120"/>
      <c r="AQ31" s="120"/>
      <c r="AR31" s="120"/>
      <c r="AS31" s="120"/>
      <c r="AT31" s="120"/>
    </row>
    <row r="32" spans="1:46" ht="12" customHeight="1" x14ac:dyDescent="0.2">
      <c r="A32" s="312"/>
      <c r="B32" s="119" t="s">
        <v>169</v>
      </c>
      <c r="G32" s="178"/>
      <c r="AN32" s="120"/>
      <c r="AO32" s="120"/>
      <c r="AP32" s="120"/>
      <c r="AQ32" s="120"/>
      <c r="AR32" s="120"/>
      <c r="AS32" s="120"/>
      <c r="AT32" s="120"/>
    </row>
    <row r="33" spans="1:46" ht="12" customHeight="1" x14ac:dyDescent="0.2">
      <c r="A33" s="312"/>
      <c r="B33" s="119" t="s">
        <v>111</v>
      </c>
      <c r="G33" s="178"/>
      <c r="AN33" s="120"/>
      <c r="AO33" s="120"/>
      <c r="AP33" s="120"/>
      <c r="AQ33" s="120"/>
      <c r="AR33" s="120"/>
      <c r="AS33" s="120"/>
      <c r="AT33" s="120"/>
    </row>
    <row r="34" spans="1:46" ht="12" customHeight="1" x14ac:dyDescent="0.2">
      <c r="A34" s="312"/>
      <c r="B34" s="128" t="s">
        <v>114</v>
      </c>
      <c r="G34" s="178"/>
      <c r="AN34" s="120"/>
      <c r="AO34" s="120"/>
      <c r="AP34" s="120"/>
      <c r="AQ34" s="120"/>
      <c r="AR34" s="120"/>
      <c r="AS34" s="120"/>
      <c r="AT34" s="120"/>
    </row>
    <row r="35" spans="1:46" ht="12" customHeight="1" x14ac:dyDescent="0.2">
      <c r="A35" s="312"/>
      <c r="B35" s="128"/>
      <c r="G35" s="178"/>
      <c r="AN35" s="120"/>
      <c r="AO35" s="120"/>
      <c r="AP35" s="120"/>
      <c r="AQ35" s="120"/>
      <c r="AR35" s="120"/>
      <c r="AS35" s="120"/>
      <c r="AT35" s="120"/>
    </row>
    <row r="36" spans="1:46" ht="12" hidden="1" customHeight="1" x14ac:dyDescent="0.2">
      <c r="A36" s="312"/>
      <c r="B36" s="128"/>
      <c r="G36" s="178"/>
      <c r="AN36" s="120"/>
      <c r="AO36" s="120"/>
      <c r="AP36" s="120"/>
      <c r="AQ36" s="120"/>
      <c r="AR36" s="120"/>
      <c r="AS36" s="120"/>
      <c r="AT36" s="120"/>
    </row>
    <row r="37" spans="1:46" ht="12" hidden="1" customHeight="1" x14ac:dyDescent="0.2">
      <c r="A37" s="312"/>
      <c r="B37" s="120"/>
      <c r="G37" s="178"/>
      <c r="AN37" s="120"/>
      <c r="AO37" s="120"/>
      <c r="AP37" s="120"/>
      <c r="AQ37" s="120"/>
      <c r="AR37" s="120"/>
      <c r="AS37" s="120"/>
      <c r="AT37" s="120"/>
    </row>
    <row r="38" spans="1:46" ht="12" hidden="1" customHeight="1" x14ac:dyDescent="0.2">
      <c r="A38" s="312"/>
      <c r="B38" s="129"/>
      <c r="G38" s="178"/>
      <c r="AN38" s="120"/>
      <c r="AO38" s="120"/>
      <c r="AP38" s="120"/>
      <c r="AQ38" s="120"/>
      <c r="AR38" s="120"/>
      <c r="AS38" s="120"/>
      <c r="AT38" s="120"/>
    </row>
    <row r="39" spans="1:46" ht="12" customHeight="1" x14ac:dyDescent="0.2">
      <c r="A39" s="313"/>
      <c r="B39" s="212" t="s">
        <v>57</v>
      </c>
      <c r="C39" s="252">
        <f>ROUND('4. Expenditure Actuals'!C39/'5. Caseload'!C55,0)</f>
        <v>135</v>
      </c>
      <c r="D39" s="252">
        <f>ROUND('4. Expenditure Actuals'!D39/'5. Caseload'!D55,0)</f>
        <v>144</v>
      </c>
      <c r="E39" s="252">
        <f>ROUND('4. Expenditure Actuals'!E39/'5. Caseload'!E55,0)</f>
        <v>147</v>
      </c>
      <c r="F39" s="213"/>
      <c r="G39" s="214"/>
      <c r="AN39" s="120"/>
      <c r="AO39" s="120"/>
      <c r="AP39" s="120"/>
      <c r="AQ39" s="120"/>
      <c r="AR39" s="120"/>
      <c r="AS39" s="120"/>
      <c r="AT39" s="120"/>
    </row>
    <row r="40" spans="1:46" ht="12" customHeight="1" thickBot="1" x14ac:dyDescent="0.25">
      <c r="A40" s="211"/>
      <c r="B40" s="206" t="s">
        <v>171</v>
      </c>
      <c r="C40" s="253">
        <f>ROUND(SUM('4. Expenditure Actuals'!C24+'4. Expenditure Actuals'!C39)/'5. Caseload'!C55,0)</f>
        <v>668</v>
      </c>
      <c r="D40" s="253">
        <f>ROUND(SUM('4. Expenditure Actuals'!D24+'4. Expenditure Actuals'!D39)/'5. Caseload'!D55,0)</f>
        <v>715</v>
      </c>
      <c r="E40" s="253">
        <f>ROUND(SUM('4. Expenditure Actuals'!E24+'4. Expenditure Actuals'!E39)/'5. Caseload'!E55,0)</f>
        <v>738</v>
      </c>
      <c r="F40" s="185"/>
      <c r="G40" s="186"/>
      <c r="AN40" s="120"/>
      <c r="AO40" s="120"/>
      <c r="AP40" s="120"/>
      <c r="AQ40" s="120"/>
      <c r="AR40" s="120"/>
      <c r="AS40" s="120"/>
      <c r="AT40" s="120"/>
    </row>
    <row r="41" spans="1:46" ht="12" customHeight="1" x14ac:dyDescent="0.2">
      <c r="B41" s="120"/>
      <c r="C41" s="254"/>
      <c r="D41" s="187"/>
      <c r="E41" s="187"/>
      <c r="F41" s="187"/>
      <c r="G41" s="187"/>
      <c r="AN41" s="120"/>
      <c r="AO41" s="120"/>
      <c r="AP41" s="120"/>
      <c r="AQ41" s="120"/>
      <c r="AR41" s="120"/>
      <c r="AS41" s="120"/>
      <c r="AT41" s="120"/>
    </row>
    <row r="42" spans="1:46" x14ac:dyDescent="0.2">
      <c r="B42" s="120"/>
      <c r="C42" s="254"/>
      <c r="D42" s="187"/>
      <c r="E42" s="187"/>
      <c r="F42" s="187"/>
      <c r="G42" s="187"/>
      <c r="AN42" s="120"/>
      <c r="AO42" s="120"/>
      <c r="AP42" s="120"/>
      <c r="AQ42" s="120"/>
      <c r="AR42" s="120"/>
      <c r="AS42" s="120"/>
      <c r="AT42" s="120"/>
    </row>
    <row r="43" spans="1:46" x14ac:dyDescent="0.2">
      <c r="A43" s="132" t="s">
        <v>74</v>
      </c>
      <c r="B43" s="120"/>
      <c r="C43" s="254"/>
      <c r="D43" s="187"/>
      <c r="E43" s="187"/>
      <c r="F43" s="187"/>
      <c r="G43" s="187"/>
      <c r="AN43" s="120"/>
      <c r="AO43" s="120"/>
      <c r="AP43" s="120"/>
      <c r="AQ43" s="120"/>
      <c r="AR43" s="120"/>
      <c r="AS43" s="120"/>
      <c r="AT43" s="120"/>
    </row>
    <row r="44" spans="1:46" ht="14.25" x14ac:dyDescent="0.2">
      <c r="A44" s="204">
        <v>1</v>
      </c>
      <c r="B44" s="42" t="s">
        <v>166</v>
      </c>
      <c r="C44" s="255"/>
      <c r="D44" s="112"/>
      <c r="E44" s="112"/>
      <c r="F44" s="112"/>
      <c r="G44" s="112"/>
      <c r="AN44" s="120"/>
      <c r="AO44" s="120"/>
      <c r="AP44" s="120"/>
      <c r="AQ44" s="120"/>
      <c r="AR44" s="120"/>
      <c r="AS44" s="120"/>
      <c r="AT44" s="120"/>
    </row>
    <row r="45" spans="1:46" ht="52.9" customHeight="1" x14ac:dyDescent="0.2">
      <c r="A45" s="203" t="s">
        <v>167</v>
      </c>
      <c r="B45" s="306" t="s">
        <v>168</v>
      </c>
      <c r="C45" s="306"/>
      <c r="D45" s="306"/>
      <c r="E45" s="306"/>
      <c r="F45" s="306"/>
      <c r="G45" s="306"/>
    </row>
    <row r="46" spans="1:46" ht="14.25" x14ac:dyDescent="0.2">
      <c r="A46" s="270">
        <v>3</v>
      </c>
      <c r="B46" s="307" t="s">
        <v>184</v>
      </c>
      <c r="C46" s="307"/>
      <c r="D46" s="307"/>
      <c r="E46" s="307"/>
      <c r="F46" s="307"/>
      <c r="G46" s="307"/>
    </row>
    <row r="47" spans="1:46" x14ac:dyDescent="0.2">
      <c r="A47" s="112"/>
      <c r="B47" s="307"/>
      <c r="C47" s="307"/>
      <c r="D47" s="307"/>
      <c r="E47" s="307"/>
      <c r="F47" s="307"/>
      <c r="G47" s="307"/>
    </row>
    <row r="48" spans="1:46" x14ac:dyDescent="0.2">
      <c r="A48" s="122"/>
      <c r="B48" s="307"/>
      <c r="C48" s="307"/>
      <c r="D48" s="307"/>
      <c r="E48" s="307"/>
      <c r="F48" s="307"/>
      <c r="G48" s="307"/>
    </row>
    <row r="49" spans="2:7" x14ac:dyDescent="0.2">
      <c r="B49" s="120"/>
      <c r="C49" s="254"/>
      <c r="D49" s="187"/>
      <c r="E49" s="187"/>
      <c r="F49" s="187"/>
      <c r="G49" s="187"/>
    </row>
    <row r="50" spans="2:7" x14ac:dyDescent="0.2">
      <c r="B50" s="120"/>
      <c r="C50" s="254"/>
      <c r="D50" s="187"/>
      <c r="E50" s="187"/>
      <c r="F50" s="187"/>
      <c r="G50" s="187"/>
    </row>
    <row r="51" spans="2:7" x14ac:dyDescent="0.2">
      <c r="B51" s="120"/>
      <c r="C51" s="254"/>
      <c r="D51" s="187"/>
      <c r="E51" s="187"/>
      <c r="F51" s="187"/>
      <c r="G51" s="187"/>
    </row>
    <row r="52" spans="2:7" x14ac:dyDescent="0.2">
      <c r="B52" s="120"/>
      <c r="C52" s="254"/>
      <c r="D52" s="187"/>
      <c r="E52" s="187"/>
      <c r="F52" s="187"/>
      <c r="G52" s="187"/>
    </row>
    <row r="53" spans="2:7" x14ac:dyDescent="0.2">
      <c r="B53" s="120"/>
      <c r="C53" s="254"/>
      <c r="D53" s="187"/>
      <c r="E53" s="187"/>
      <c r="F53" s="187"/>
      <c r="G53" s="187"/>
    </row>
    <row r="54" spans="2:7" x14ac:dyDescent="0.2">
      <c r="B54" s="120"/>
      <c r="C54" s="254"/>
      <c r="D54" s="187"/>
      <c r="E54" s="187"/>
      <c r="F54" s="187"/>
      <c r="G54" s="187"/>
    </row>
    <row r="55" spans="2:7" x14ac:dyDescent="0.2">
      <c r="B55" s="120"/>
      <c r="C55" s="254"/>
      <c r="D55" s="187"/>
      <c r="E55" s="187"/>
      <c r="F55" s="187"/>
      <c r="G55" s="187"/>
    </row>
    <row r="56" spans="2:7" x14ac:dyDescent="0.2">
      <c r="B56" s="120"/>
      <c r="C56" s="254"/>
      <c r="D56" s="187"/>
      <c r="E56" s="187"/>
      <c r="F56" s="187"/>
      <c r="G56" s="187"/>
    </row>
    <row r="57" spans="2:7" x14ac:dyDescent="0.2">
      <c r="B57" s="120"/>
      <c r="C57" s="254"/>
      <c r="D57" s="187"/>
      <c r="E57" s="187"/>
      <c r="F57" s="187"/>
      <c r="G57" s="187"/>
    </row>
    <row r="58" spans="2:7" x14ac:dyDescent="0.2">
      <c r="B58" s="120"/>
      <c r="C58" s="254"/>
      <c r="D58" s="187"/>
      <c r="E58" s="187"/>
      <c r="F58" s="187"/>
      <c r="G58" s="187"/>
    </row>
    <row r="59" spans="2:7" x14ac:dyDescent="0.2">
      <c r="B59" s="120"/>
      <c r="C59" s="254"/>
      <c r="D59" s="187"/>
      <c r="E59" s="187"/>
      <c r="F59" s="187"/>
      <c r="G59" s="187"/>
    </row>
    <row r="60" spans="2:7" x14ac:dyDescent="0.2">
      <c r="B60" s="120"/>
      <c r="C60" s="254"/>
      <c r="D60" s="187"/>
      <c r="E60" s="187"/>
      <c r="F60" s="187"/>
      <c r="G60" s="187"/>
    </row>
    <row r="61" spans="2:7" x14ac:dyDescent="0.2">
      <c r="B61" s="120"/>
      <c r="C61" s="254"/>
      <c r="D61" s="187"/>
      <c r="E61" s="187"/>
      <c r="F61" s="187"/>
      <c r="G61" s="187"/>
    </row>
    <row r="62" spans="2:7" x14ac:dyDescent="0.2">
      <c r="B62" s="120"/>
      <c r="C62" s="254"/>
      <c r="D62" s="187"/>
      <c r="E62" s="187"/>
      <c r="F62" s="187"/>
      <c r="G62" s="187"/>
    </row>
    <row r="63" spans="2:7" x14ac:dyDescent="0.2">
      <c r="B63" s="120"/>
      <c r="C63" s="254"/>
      <c r="D63" s="187"/>
      <c r="E63" s="187"/>
      <c r="F63" s="187"/>
      <c r="G63" s="187"/>
    </row>
    <row r="64" spans="2:7" x14ac:dyDescent="0.2">
      <c r="B64" s="120"/>
      <c r="C64" s="254"/>
      <c r="D64" s="187"/>
      <c r="E64" s="187"/>
      <c r="F64" s="187"/>
      <c r="G64" s="187"/>
    </row>
    <row r="65" spans="2:7" x14ac:dyDescent="0.2">
      <c r="B65" s="120"/>
      <c r="C65" s="254"/>
      <c r="D65" s="187"/>
      <c r="E65" s="187"/>
      <c r="F65" s="187"/>
      <c r="G65" s="187"/>
    </row>
    <row r="66" spans="2:7" x14ac:dyDescent="0.2">
      <c r="B66" s="120"/>
      <c r="C66" s="254"/>
      <c r="D66" s="187"/>
      <c r="E66" s="187"/>
      <c r="F66" s="187"/>
      <c r="G66" s="187"/>
    </row>
    <row r="67" spans="2:7" x14ac:dyDescent="0.2">
      <c r="B67" s="120"/>
      <c r="C67" s="254"/>
      <c r="D67" s="187"/>
      <c r="E67" s="187"/>
      <c r="F67" s="187"/>
      <c r="G67" s="187"/>
    </row>
    <row r="68" spans="2:7" x14ac:dyDescent="0.2">
      <c r="B68" s="120"/>
      <c r="C68" s="254"/>
      <c r="D68" s="187"/>
      <c r="E68" s="187"/>
      <c r="F68" s="187"/>
      <c r="G68" s="187"/>
    </row>
    <row r="69" spans="2:7" x14ac:dyDescent="0.2">
      <c r="B69" s="120"/>
      <c r="C69" s="254"/>
      <c r="D69" s="187"/>
      <c r="E69" s="187"/>
      <c r="F69" s="187"/>
      <c r="G69" s="187"/>
    </row>
    <row r="70" spans="2:7" x14ac:dyDescent="0.2">
      <c r="B70" s="120"/>
      <c r="C70" s="254"/>
      <c r="D70" s="187"/>
      <c r="E70" s="187"/>
      <c r="F70" s="187"/>
      <c r="G70" s="187"/>
    </row>
    <row r="71" spans="2:7" x14ac:dyDescent="0.2">
      <c r="B71" s="120"/>
      <c r="C71" s="254"/>
      <c r="D71" s="187"/>
      <c r="E71" s="187"/>
      <c r="F71" s="187"/>
      <c r="G71" s="187"/>
    </row>
    <row r="72" spans="2:7" x14ac:dyDescent="0.2">
      <c r="B72" s="120"/>
      <c r="C72" s="254"/>
      <c r="D72" s="187"/>
      <c r="E72" s="187"/>
      <c r="F72" s="187"/>
      <c r="G72" s="187"/>
    </row>
    <row r="73" spans="2:7" x14ac:dyDescent="0.2">
      <c r="B73" s="120"/>
      <c r="C73" s="254"/>
      <c r="D73" s="187"/>
      <c r="E73" s="187"/>
      <c r="F73" s="187"/>
      <c r="G73" s="187"/>
    </row>
    <row r="74" spans="2:7" x14ac:dyDescent="0.2">
      <c r="B74" s="120"/>
      <c r="C74" s="254"/>
      <c r="D74" s="187"/>
      <c r="E74" s="187"/>
      <c r="F74" s="187"/>
      <c r="G74" s="187"/>
    </row>
    <row r="75" spans="2:7" x14ac:dyDescent="0.2">
      <c r="B75" s="120"/>
      <c r="C75" s="254"/>
      <c r="D75" s="187"/>
      <c r="E75" s="187"/>
      <c r="F75" s="187"/>
      <c r="G75" s="187"/>
    </row>
    <row r="76" spans="2:7" x14ac:dyDescent="0.2">
      <c r="B76" s="120"/>
      <c r="C76" s="254"/>
      <c r="D76" s="187"/>
      <c r="E76" s="187"/>
      <c r="F76" s="187"/>
      <c r="G76" s="187"/>
    </row>
    <row r="77" spans="2:7" x14ac:dyDescent="0.2">
      <c r="B77" s="120"/>
      <c r="C77" s="254"/>
      <c r="D77" s="187"/>
      <c r="E77" s="187"/>
      <c r="F77" s="187"/>
      <c r="G77" s="187"/>
    </row>
    <row r="78" spans="2:7" x14ac:dyDescent="0.2">
      <c r="B78" s="120"/>
      <c r="C78" s="254"/>
      <c r="D78" s="187"/>
      <c r="E78" s="187"/>
      <c r="F78" s="187"/>
      <c r="G78" s="187"/>
    </row>
    <row r="79" spans="2:7" x14ac:dyDescent="0.2">
      <c r="B79" s="120"/>
      <c r="C79" s="254"/>
      <c r="D79" s="187"/>
      <c r="E79" s="187"/>
      <c r="F79" s="187"/>
      <c r="G79" s="187"/>
    </row>
    <row r="80" spans="2:7" x14ac:dyDescent="0.2">
      <c r="B80" s="120"/>
      <c r="C80" s="254"/>
      <c r="D80" s="187"/>
      <c r="E80" s="187"/>
      <c r="F80" s="187"/>
      <c r="G80" s="187"/>
    </row>
    <row r="81" spans="2:7" x14ac:dyDescent="0.2">
      <c r="B81" s="120"/>
      <c r="C81" s="254"/>
      <c r="D81" s="187"/>
      <c r="E81" s="187"/>
      <c r="F81" s="187"/>
      <c r="G81" s="187"/>
    </row>
    <row r="82" spans="2:7" x14ac:dyDescent="0.2">
      <c r="B82" s="120"/>
      <c r="C82" s="254"/>
      <c r="D82" s="187"/>
      <c r="E82" s="187"/>
      <c r="F82" s="187"/>
      <c r="G82" s="187"/>
    </row>
    <row r="83" spans="2:7" x14ac:dyDescent="0.2">
      <c r="B83" s="120"/>
      <c r="C83" s="254"/>
      <c r="D83" s="187"/>
      <c r="E83" s="187"/>
      <c r="F83" s="187"/>
      <c r="G83" s="187"/>
    </row>
    <row r="84" spans="2:7" x14ac:dyDescent="0.2">
      <c r="B84" s="120"/>
      <c r="C84" s="254"/>
      <c r="D84" s="187"/>
      <c r="E84" s="187"/>
      <c r="F84" s="187"/>
      <c r="G84" s="187"/>
    </row>
    <row r="85" spans="2:7" x14ac:dyDescent="0.2">
      <c r="B85" s="120"/>
      <c r="C85" s="254"/>
      <c r="D85" s="187"/>
      <c r="E85" s="187"/>
      <c r="F85" s="187"/>
      <c r="G85" s="187"/>
    </row>
    <row r="86" spans="2:7" x14ac:dyDescent="0.2">
      <c r="B86" s="120"/>
      <c r="C86" s="254"/>
      <c r="D86" s="187"/>
      <c r="E86" s="187"/>
      <c r="F86" s="187"/>
      <c r="G86" s="187"/>
    </row>
    <row r="87" spans="2:7" x14ac:dyDescent="0.2">
      <c r="B87" s="120"/>
      <c r="C87" s="254"/>
      <c r="D87" s="187"/>
      <c r="E87" s="187"/>
      <c r="F87" s="187"/>
      <c r="G87" s="187"/>
    </row>
    <row r="88" spans="2:7" x14ac:dyDescent="0.2">
      <c r="B88" s="120"/>
      <c r="C88" s="254"/>
      <c r="D88" s="187"/>
      <c r="E88" s="187"/>
      <c r="F88" s="187"/>
      <c r="G88" s="187"/>
    </row>
    <row r="89" spans="2:7" x14ac:dyDescent="0.2">
      <c r="B89" s="120"/>
      <c r="C89" s="254"/>
      <c r="D89" s="187"/>
      <c r="E89" s="187"/>
      <c r="F89" s="187"/>
      <c r="G89" s="187"/>
    </row>
    <row r="90" spans="2:7" x14ac:dyDescent="0.2">
      <c r="B90" s="120"/>
      <c r="C90" s="254"/>
      <c r="D90" s="187"/>
      <c r="E90" s="187"/>
      <c r="F90" s="187"/>
      <c r="G90" s="187"/>
    </row>
    <row r="91" spans="2:7" x14ac:dyDescent="0.2">
      <c r="B91" s="120"/>
      <c r="C91" s="254"/>
      <c r="D91" s="187"/>
      <c r="E91" s="187"/>
      <c r="F91" s="187"/>
      <c r="G91" s="187"/>
    </row>
    <row r="92" spans="2:7" x14ac:dyDescent="0.2">
      <c r="B92" s="120"/>
      <c r="C92" s="254"/>
      <c r="D92" s="187"/>
      <c r="E92" s="187"/>
      <c r="F92" s="187"/>
      <c r="G92" s="187"/>
    </row>
    <row r="93" spans="2:7" x14ac:dyDescent="0.2">
      <c r="B93" s="120"/>
      <c r="C93" s="254"/>
      <c r="D93" s="187"/>
      <c r="E93" s="187"/>
      <c r="F93" s="187"/>
      <c r="G93" s="187"/>
    </row>
    <row r="94" spans="2:7" x14ac:dyDescent="0.2">
      <c r="B94" s="120"/>
      <c r="C94" s="254"/>
      <c r="D94" s="187"/>
      <c r="E94" s="187"/>
      <c r="F94" s="187"/>
      <c r="G94" s="187"/>
    </row>
    <row r="95" spans="2:7" x14ac:dyDescent="0.2">
      <c r="B95" s="120"/>
      <c r="C95" s="254"/>
      <c r="D95" s="187"/>
      <c r="E95" s="187"/>
      <c r="F95" s="187"/>
      <c r="G95" s="187"/>
    </row>
    <row r="96" spans="2:7" x14ac:dyDescent="0.2">
      <c r="B96" s="120"/>
      <c r="C96" s="254"/>
      <c r="D96" s="187"/>
      <c r="E96" s="187"/>
      <c r="F96" s="187"/>
      <c r="G96" s="187"/>
    </row>
    <row r="97" spans="2:7" x14ac:dyDescent="0.2">
      <c r="B97" s="120"/>
      <c r="C97" s="254"/>
      <c r="D97" s="187"/>
      <c r="E97" s="187"/>
      <c r="F97" s="187"/>
      <c r="G97" s="187"/>
    </row>
    <row r="98" spans="2:7" x14ac:dyDescent="0.2">
      <c r="B98" s="120"/>
      <c r="C98" s="254"/>
      <c r="D98" s="187"/>
      <c r="E98" s="187"/>
      <c r="F98" s="187"/>
      <c r="G98" s="187"/>
    </row>
    <row r="99" spans="2:7" x14ac:dyDescent="0.2">
      <c r="B99" s="120"/>
      <c r="C99" s="254"/>
      <c r="D99" s="187"/>
      <c r="E99" s="187"/>
      <c r="F99" s="187"/>
      <c r="G99" s="187"/>
    </row>
    <row r="100" spans="2:7" x14ac:dyDescent="0.2">
      <c r="B100" s="120"/>
      <c r="C100" s="254"/>
      <c r="D100" s="187"/>
      <c r="E100" s="187"/>
      <c r="F100" s="187"/>
      <c r="G100" s="187"/>
    </row>
    <row r="101" spans="2:7" x14ac:dyDescent="0.2">
      <c r="B101" s="120"/>
      <c r="C101" s="254"/>
      <c r="D101" s="187"/>
      <c r="E101" s="187"/>
      <c r="F101" s="187"/>
      <c r="G101" s="187"/>
    </row>
    <row r="102" spans="2:7" x14ac:dyDescent="0.2">
      <c r="B102" s="120"/>
      <c r="C102" s="254"/>
      <c r="D102" s="187"/>
      <c r="E102" s="187"/>
      <c r="F102" s="187"/>
      <c r="G102" s="187"/>
    </row>
    <row r="103" spans="2:7" x14ac:dyDescent="0.2">
      <c r="B103" s="120"/>
      <c r="C103" s="254"/>
      <c r="D103" s="187"/>
      <c r="E103" s="187"/>
      <c r="F103" s="187"/>
      <c r="G103" s="187"/>
    </row>
    <row r="104" spans="2:7" x14ac:dyDescent="0.2">
      <c r="B104" s="120"/>
      <c r="C104" s="254"/>
      <c r="D104" s="187"/>
      <c r="E104" s="187"/>
      <c r="F104" s="187"/>
      <c r="G104" s="187"/>
    </row>
    <row r="105" spans="2:7" x14ac:dyDescent="0.2">
      <c r="B105" s="120"/>
      <c r="C105" s="254"/>
      <c r="D105" s="187"/>
      <c r="E105" s="187"/>
      <c r="F105" s="187"/>
      <c r="G105" s="187"/>
    </row>
    <row r="106" spans="2:7" x14ac:dyDescent="0.2">
      <c r="B106" s="120"/>
      <c r="C106" s="254"/>
      <c r="D106" s="187"/>
      <c r="E106" s="187"/>
      <c r="F106" s="187"/>
      <c r="G106" s="187"/>
    </row>
    <row r="107" spans="2:7" x14ac:dyDescent="0.2">
      <c r="B107" s="120"/>
      <c r="C107" s="254"/>
      <c r="D107" s="187"/>
      <c r="E107" s="187"/>
      <c r="F107" s="187"/>
      <c r="G107" s="187"/>
    </row>
    <row r="108" spans="2:7" x14ac:dyDescent="0.2">
      <c r="B108" s="120"/>
      <c r="C108" s="254"/>
      <c r="D108" s="187"/>
      <c r="E108" s="187"/>
      <c r="F108" s="187"/>
      <c r="G108" s="187"/>
    </row>
    <row r="109" spans="2:7" x14ac:dyDescent="0.2">
      <c r="B109" s="120"/>
      <c r="C109" s="254"/>
      <c r="D109" s="187"/>
      <c r="E109" s="187"/>
      <c r="F109" s="187"/>
      <c r="G109" s="187"/>
    </row>
    <row r="110" spans="2:7" x14ac:dyDescent="0.2">
      <c r="B110" s="120"/>
      <c r="C110" s="254"/>
      <c r="D110" s="187"/>
      <c r="E110" s="187"/>
      <c r="F110" s="187"/>
      <c r="G110" s="187"/>
    </row>
    <row r="111" spans="2:7" x14ac:dyDescent="0.2">
      <c r="B111" s="120"/>
      <c r="C111" s="254"/>
      <c r="D111" s="187"/>
      <c r="E111" s="187"/>
      <c r="F111" s="187"/>
      <c r="G111" s="187"/>
    </row>
    <row r="112" spans="2:7" x14ac:dyDescent="0.2">
      <c r="B112" s="120"/>
      <c r="C112" s="254"/>
      <c r="D112" s="187"/>
      <c r="E112" s="187"/>
      <c r="F112" s="187"/>
      <c r="G112" s="187"/>
    </row>
    <row r="113" spans="2:7" x14ac:dyDescent="0.2">
      <c r="B113" s="120"/>
      <c r="C113" s="254"/>
      <c r="D113" s="187"/>
      <c r="E113" s="187"/>
      <c r="F113" s="187"/>
      <c r="G113" s="187"/>
    </row>
    <row r="114" spans="2:7" x14ac:dyDescent="0.2">
      <c r="B114" s="120"/>
      <c r="C114" s="254"/>
      <c r="D114" s="187"/>
      <c r="E114" s="187"/>
      <c r="F114" s="187"/>
      <c r="G114" s="187"/>
    </row>
    <row r="115" spans="2:7" x14ac:dyDescent="0.2">
      <c r="B115" s="120"/>
      <c r="C115" s="254"/>
      <c r="D115" s="187"/>
      <c r="E115" s="187"/>
      <c r="F115" s="187"/>
      <c r="G115" s="187"/>
    </row>
    <row r="116" spans="2:7" x14ac:dyDescent="0.2">
      <c r="B116" s="120"/>
      <c r="C116" s="254"/>
      <c r="D116" s="187"/>
      <c r="E116" s="187"/>
      <c r="F116" s="187"/>
      <c r="G116" s="187"/>
    </row>
    <row r="117" spans="2:7" x14ac:dyDescent="0.2">
      <c r="B117" s="120"/>
      <c r="C117" s="254"/>
      <c r="D117" s="187"/>
      <c r="E117" s="187"/>
      <c r="F117" s="187"/>
      <c r="G117" s="187"/>
    </row>
    <row r="118" spans="2:7" x14ac:dyDescent="0.2">
      <c r="B118" s="120"/>
      <c r="C118" s="254"/>
      <c r="D118" s="187"/>
      <c r="E118" s="187"/>
      <c r="F118" s="187"/>
      <c r="G118" s="187"/>
    </row>
    <row r="119" spans="2:7" x14ac:dyDescent="0.2">
      <c r="B119" s="120"/>
      <c r="C119" s="254"/>
      <c r="D119" s="187"/>
      <c r="E119" s="187"/>
      <c r="F119" s="187"/>
      <c r="G119" s="187"/>
    </row>
    <row r="120" spans="2:7" x14ac:dyDescent="0.2">
      <c r="B120" s="120"/>
      <c r="C120" s="254"/>
      <c r="D120" s="187"/>
      <c r="E120" s="187"/>
      <c r="F120" s="187"/>
      <c r="G120" s="187"/>
    </row>
    <row r="121" spans="2:7" x14ac:dyDescent="0.2">
      <c r="B121" s="120"/>
      <c r="C121" s="254"/>
      <c r="D121" s="187"/>
      <c r="E121" s="187"/>
      <c r="F121" s="187"/>
      <c r="G121" s="187"/>
    </row>
    <row r="122" spans="2:7" x14ac:dyDescent="0.2">
      <c r="B122" s="120"/>
      <c r="C122" s="254"/>
      <c r="D122" s="187"/>
      <c r="E122" s="187"/>
      <c r="F122" s="187"/>
      <c r="G122" s="187"/>
    </row>
    <row r="123" spans="2:7" x14ac:dyDescent="0.2">
      <c r="B123" s="120"/>
      <c r="C123" s="254"/>
      <c r="D123" s="187"/>
      <c r="E123" s="187"/>
      <c r="F123" s="187"/>
      <c r="G123" s="187"/>
    </row>
    <row r="124" spans="2:7" x14ac:dyDescent="0.2">
      <c r="B124" s="120"/>
      <c r="C124" s="254"/>
      <c r="D124" s="187"/>
      <c r="E124" s="187"/>
      <c r="F124" s="187"/>
      <c r="G124" s="187"/>
    </row>
    <row r="125" spans="2:7" x14ac:dyDescent="0.2">
      <c r="B125" s="120"/>
      <c r="C125" s="254"/>
      <c r="D125" s="187"/>
      <c r="E125" s="187"/>
      <c r="F125" s="187"/>
      <c r="G125" s="187"/>
    </row>
    <row r="126" spans="2:7" x14ac:dyDescent="0.2">
      <c r="B126" s="120"/>
      <c r="C126" s="254"/>
      <c r="D126" s="187"/>
      <c r="E126" s="187"/>
      <c r="F126" s="187"/>
      <c r="G126" s="187"/>
    </row>
    <row r="127" spans="2:7" x14ac:dyDescent="0.2">
      <c r="B127" s="120"/>
      <c r="C127" s="254"/>
      <c r="D127" s="187"/>
      <c r="E127" s="187"/>
      <c r="F127" s="187"/>
      <c r="G127" s="187"/>
    </row>
    <row r="128" spans="2:7" x14ac:dyDescent="0.2">
      <c r="B128" s="120"/>
      <c r="C128" s="254"/>
      <c r="D128" s="187"/>
      <c r="E128" s="187"/>
      <c r="F128" s="187"/>
      <c r="G128" s="187"/>
    </row>
    <row r="129" spans="2:7" x14ac:dyDescent="0.2">
      <c r="B129" s="120"/>
      <c r="C129" s="254"/>
      <c r="D129" s="187"/>
      <c r="E129" s="187"/>
      <c r="F129" s="187"/>
      <c r="G129" s="187"/>
    </row>
    <row r="130" spans="2:7" x14ac:dyDescent="0.2">
      <c r="B130" s="120"/>
      <c r="C130" s="254"/>
      <c r="D130" s="187"/>
      <c r="E130" s="187"/>
      <c r="F130" s="187"/>
      <c r="G130" s="187"/>
    </row>
    <row r="131" spans="2:7" x14ac:dyDescent="0.2">
      <c r="B131" s="120"/>
      <c r="C131" s="254"/>
      <c r="D131" s="187"/>
      <c r="E131" s="187"/>
      <c r="F131" s="187"/>
      <c r="G131" s="187"/>
    </row>
    <row r="132" spans="2:7" x14ac:dyDescent="0.2">
      <c r="B132" s="120"/>
      <c r="C132" s="254"/>
      <c r="D132" s="187"/>
      <c r="E132" s="187"/>
      <c r="F132" s="187"/>
      <c r="G132" s="187"/>
    </row>
    <row r="133" spans="2:7" x14ac:dyDescent="0.2">
      <c r="B133" s="120"/>
      <c r="C133" s="254"/>
      <c r="D133" s="187"/>
      <c r="E133" s="187"/>
      <c r="F133" s="187"/>
      <c r="G133" s="187"/>
    </row>
    <row r="134" spans="2:7" x14ac:dyDescent="0.2">
      <c r="B134" s="120"/>
      <c r="C134" s="254"/>
      <c r="D134" s="187"/>
      <c r="E134" s="187"/>
      <c r="F134" s="187"/>
      <c r="G134" s="187"/>
    </row>
    <row r="135" spans="2:7" x14ac:dyDescent="0.2">
      <c r="B135" s="120"/>
      <c r="C135" s="254"/>
      <c r="D135" s="187"/>
      <c r="E135" s="187"/>
      <c r="F135" s="187"/>
      <c r="G135" s="187"/>
    </row>
    <row r="136" spans="2:7" x14ac:dyDescent="0.2">
      <c r="B136" s="120"/>
      <c r="C136" s="254"/>
      <c r="D136" s="187"/>
      <c r="E136" s="187"/>
      <c r="F136" s="187"/>
      <c r="G136" s="187"/>
    </row>
    <row r="137" spans="2:7" x14ac:dyDescent="0.2">
      <c r="B137" s="120"/>
      <c r="C137" s="254"/>
      <c r="D137" s="187"/>
      <c r="E137" s="187"/>
      <c r="F137" s="187"/>
      <c r="G137" s="187"/>
    </row>
    <row r="138" spans="2:7" x14ac:dyDescent="0.2">
      <c r="B138" s="120"/>
      <c r="C138" s="254"/>
      <c r="D138" s="187"/>
      <c r="E138" s="187"/>
      <c r="F138" s="187"/>
      <c r="G138" s="187"/>
    </row>
    <row r="139" spans="2:7" x14ac:dyDescent="0.2">
      <c r="B139" s="120"/>
      <c r="C139" s="254"/>
      <c r="D139" s="187"/>
      <c r="E139" s="187"/>
      <c r="F139" s="187"/>
      <c r="G139" s="187"/>
    </row>
    <row r="140" spans="2:7" x14ac:dyDescent="0.2">
      <c r="B140" s="120"/>
      <c r="C140" s="254"/>
      <c r="D140" s="187"/>
      <c r="E140" s="187"/>
      <c r="F140" s="187"/>
      <c r="G140" s="187"/>
    </row>
    <row r="141" spans="2:7" x14ac:dyDescent="0.2">
      <c r="B141" s="120"/>
      <c r="C141" s="254"/>
      <c r="D141" s="187"/>
      <c r="E141" s="187"/>
      <c r="F141" s="187"/>
      <c r="G141" s="187"/>
    </row>
    <row r="142" spans="2:7" x14ac:dyDescent="0.2">
      <c r="B142" s="120"/>
      <c r="C142" s="254"/>
      <c r="D142" s="187"/>
      <c r="E142" s="187"/>
      <c r="F142" s="187"/>
      <c r="G142" s="187"/>
    </row>
    <row r="143" spans="2:7" x14ac:dyDescent="0.2">
      <c r="B143" s="120"/>
      <c r="C143" s="254"/>
      <c r="D143" s="187"/>
      <c r="E143" s="187"/>
      <c r="F143" s="187"/>
      <c r="G143" s="187"/>
    </row>
    <row r="144" spans="2:7" x14ac:dyDescent="0.2">
      <c r="B144" s="120"/>
      <c r="C144" s="254"/>
      <c r="D144" s="187"/>
      <c r="E144" s="187"/>
      <c r="F144" s="187"/>
      <c r="G144" s="187"/>
    </row>
    <row r="145" spans="2:7" x14ac:dyDescent="0.2">
      <c r="B145" s="120"/>
      <c r="C145" s="254"/>
      <c r="D145" s="187"/>
      <c r="E145" s="187"/>
      <c r="F145" s="187"/>
      <c r="G145" s="187"/>
    </row>
    <row r="146" spans="2:7" x14ac:dyDescent="0.2">
      <c r="B146" s="120"/>
      <c r="C146" s="254"/>
      <c r="D146" s="187"/>
      <c r="E146" s="187"/>
      <c r="F146" s="187"/>
      <c r="G146" s="187"/>
    </row>
    <row r="147" spans="2:7" x14ac:dyDescent="0.2">
      <c r="B147" s="120"/>
      <c r="C147" s="254"/>
      <c r="D147" s="187"/>
      <c r="E147" s="187"/>
      <c r="F147" s="187"/>
      <c r="G147" s="187"/>
    </row>
    <row r="148" spans="2:7" x14ac:dyDescent="0.2">
      <c r="B148" s="120"/>
      <c r="C148" s="254"/>
      <c r="D148" s="187"/>
      <c r="E148" s="187"/>
      <c r="F148" s="187"/>
      <c r="G148" s="187"/>
    </row>
    <row r="149" spans="2:7" x14ac:dyDescent="0.2">
      <c r="B149" s="120"/>
      <c r="C149" s="254"/>
      <c r="D149" s="187"/>
      <c r="E149" s="187"/>
      <c r="F149" s="187"/>
      <c r="G149" s="187"/>
    </row>
    <row r="150" spans="2:7" x14ac:dyDescent="0.2">
      <c r="B150" s="120"/>
      <c r="C150" s="254"/>
      <c r="D150" s="187"/>
      <c r="E150" s="187"/>
      <c r="F150" s="187"/>
      <c r="G150" s="187"/>
    </row>
    <row r="151" spans="2:7" x14ac:dyDescent="0.2">
      <c r="B151" s="120"/>
      <c r="C151" s="254"/>
      <c r="D151" s="187"/>
      <c r="E151" s="187"/>
      <c r="F151" s="187"/>
      <c r="G151" s="187"/>
    </row>
    <row r="152" spans="2:7" x14ac:dyDescent="0.2">
      <c r="B152" s="120"/>
      <c r="C152" s="254"/>
      <c r="D152" s="187"/>
      <c r="E152" s="187"/>
      <c r="F152" s="187"/>
      <c r="G152" s="187"/>
    </row>
    <row r="153" spans="2:7" x14ac:dyDescent="0.2">
      <c r="B153" s="120"/>
      <c r="C153" s="254"/>
      <c r="D153" s="187"/>
      <c r="E153" s="187"/>
      <c r="F153" s="187"/>
      <c r="G153" s="187"/>
    </row>
    <row r="154" spans="2:7" x14ac:dyDescent="0.2">
      <c r="B154" s="120"/>
      <c r="C154" s="254"/>
      <c r="D154" s="187"/>
      <c r="E154" s="187"/>
      <c r="F154" s="187"/>
      <c r="G154" s="187"/>
    </row>
    <row r="155" spans="2:7" x14ac:dyDescent="0.2">
      <c r="B155" s="120"/>
      <c r="C155" s="254"/>
      <c r="D155" s="187"/>
      <c r="E155" s="187"/>
      <c r="F155" s="187"/>
      <c r="G155" s="187"/>
    </row>
    <row r="156" spans="2:7" x14ac:dyDescent="0.2">
      <c r="B156" s="120"/>
      <c r="C156" s="254"/>
      <c r="D156" s="187"/>
      <c r="E156" s="187"/>
      <c r="F156" s="187"/>
      <c r="G156" s="187"/>
    </row>
    <row r="157" spans="2:7" x14ac:dyDescent="0.2">
      <c r="B157" s="120"/>
      <c r="C157" s="254"/>
      <c r="D157" s="187"/>
      <c r="E157" s="187"/>
      <c r="F157" s="187"/>
      <c r="G157" s="187"/>
    </row>
    <row r="158" spans="2:7" x14ac:dyDescent="0.2">
      <c r="B158" s="120"/>
      <c r="C158" s="254"/>
      <c r="D158" s="187"/>
      <c r="E158" s="187"/>
      <c r="F158" s="187"/>
      <c r="G158" s="187"/>
    </row>
    <row r="159" spans="2:7" x14ac:dyDescent="0.2">
      <c r="B159" s="120"/>
      <c r="C159" s="254"/>
      <c r="D159" s="187"/>
      <c r="E159" s="187"/>
      <c r="F159" s="187"/>
      <c r="G159" s="187"/>
    </row>
    <row r="160" spans="2:7" x14ac:dyDescent="0.2">
      <c r="B160" s="120"/>
      <c r="C160" s="254"/>
      <c r="D160" s="187"/>
      <c r="E160" s="187"/>
      <c r="F160" s="187"/>
      <c r="G160" s="187"/>
    </row>
    <row r="161" spans="2:7" x14ac:dyDescent="0.2">
      <c r="B161" s="120"/>
      <c r="C161" s="254"/>
      <c r="D161" s="187"/>
      <c r="E161" s="187"/>
      <c r="F161" s="187"/>
      <c r="G161" s="187"/>
    </row>
    <row r="162" spans="2:7" x14ac:dyDescent="0.2">
      <c r="B162" s="120"/>
      <c r="C162" s="254"/>
      <c r="D162" s="187"/>
      <c r="E162" s="187"/>
      <c r="F162" s="187"/>
      <c r="G162" s="187"/>
    </row>
    <row r="163" spans="2:7" x14ac:dyDescent="0.2">
      <c r="B163" s="120"/>
      <c r="C163" s="254"/>
      <c r="D163" s="187"/>
      <c r="E163" s="187"/>
      <c r="F163" s="187"/>
      <c r="G163" s="187"/>
    </row>
    <row r="164" spans="2:7" x14ac:dyDescent="0.2">
      <c r="B164" s="120"/>
      <c r="C164" s="254"/>
      <c r="D164" s="187"/>
      <c r="E164" s="187"/>
      <c r="F164" s="187"/>
      <c r="G164" s="187"/>
    </row>
    <row r="165" spans="2:7" x14ac:dyDescent="0.2">
      <c r="B165" s="120"/>
      <c r="C165" s="254"/>
      <c r="D165" s="187"/>
      <c r="E165" s="187"/>
      <c r="F165" s="187"/>
      <c r="G165" s="187"/>
    </row>
    <row r="166" spans="2:7" x14ac:dyDescent="0.2">
      <c r="B166" s="120"/>
      <c r="C166" s="254"/>
      <c r="D166" s="187"/>
      <c r="E166" s="187"/>
      <c r="F166" s="187"/>
      <c r="G166" s="187"/>
    </row>
    <row r="167" spans="2:7" x14ac:dyDescent="0.2">
      <c r="B167" s="120"/>
      <c r="C167" s="254"/>
      <c r="D167" s="187"/>
      <c r="E167" s="187"/>
      <c r="F167" s="187"/>
      <c r="G167" s="187"/>
    </row>
    <row r="168" spans="2:7" x14ac:dyDescent="0.2">
      <c r="B168" s="120"/>
      <c r="C168" s="254"/>
      <c r="D168" s="187"/>
      <c r="E168" s="187"/>
      <c r="F168" s="187"/>
      <c r="G168" s="187"/>
    </row>
    <row r="169" spans="2:7" x14ac:dyDescent="0.2">
      <c r="B169" s="120"/>
      <c r="C169" s="254"/>
      <c r="D169" s="187"/>
      <c r="E169" s="187"/>
      <c r="F169" s="187"/>
      <c r="G169" s="187"/>
    </row>
    <row r="170" spans="2:7" x14ac:dyDescent="0.2">
      <c r="B170" s="120"/>
      <c r="C170" s="254"/>
      <c r="D170" s="187"/>
      <c r="E170" s="187"/>
      <c r="F170" s="187"/>
      <c r="G170" s="187"/>
    </row>
    <row r="171" spans="2:7" x14ac:dyDescent="0.2">
      <c r="B171" s="120"/>
      <c r="C171" s="254"/>
      <c r="D171" s="187"/>
      <c r="E171" s="187"/>
      <c r="F171" s="187"/>
      <c r="G171" s="187"/>
    </row>
    <row r="172" spans="2:7" x14ac:dyDescent="0.2">
      <c r="B172" s="120"/>
      <c r="C172" s="254"/>
      <c r="D172" s="187"/>
      <c r="E172" s="187"/>
      <c r="F172" s="187"/>
      <c r="G172" s="187"/>
    </row>
    <row r="173" spans="2:7" x14ac:dyDescent="0.2">
      <c r="B173" s="120"/>
      <c r="C173" s="254"/>
      <c r="D173" s="187"/>
      <c r="E173" s="187"/>
      <c r="F173" s="187"/>
      <c r="G173" s="187"/>
    </row>
    <row r="174" spans="2:7" x14ac:dyDescent="0.2">
      <c r="B174" s="120"/>
      <c r="C174" s="254"/>
      <c r="D174" s="187"/>
      <c r="E174" s="187"/>
      <c r="F174" s="187"/>
      <c r="G174" s="187"/>
    </row>
    <row r="175" spans="2:7" x14ac:dyDescent="0.2">
      <c r="B175" s="120"/>
      <c r="C175" s="254"/>
      <c r="D175" s="187"/>
      <c r="E175" s="187"/>
      <c r="F175" s="187"/>
      <c r="G175" s="187"/>
    </row>
    <row r="176" spans="2:7" x14ac:dyDescent="0.2">
      <c r="B176" s="120"/>
      <c r="C176" s="254"/>
      <c r="D176" s="187"/>
      <c r="E176" s="187"/>
      <c r="F176" s="187"/>
      <c r="G176" s="187"/>
    </row>
    <row r="177" spans="2:7" x14ac:dyDescent="0.2">
      <c r="B177" s="120"/>
      <c r="C177" s="254"/>
      <c r="D177" s="187"/>
      <c r="E177" s="187"/>
      <c r="F177" s="187"/>
      <c r="G177" s="187"/>
    </row>
    <row r="178" spans="2:7" x14ac:dyDescent="0.2">
      <c r="B178" s="120"/>
      <c r="C178" s="254"/>
      <c r="D178" s="187"/>
      <c r="E178" s="187"/>
      <c r="F178" s="187"/>
      <c r="G178" s="187"/>
    </row>
    <row r="179" spans="2:7" x14ac:dyDescent="0.2">
      <c r="B179" s="120"/>
      <c r="C179" s="254"/>
      <c r="D179" s="187"/>
      <c r="E179" s="187"/>
      <c r="F179" s="187"/>
      <c r="G179" s="187"/>
    </row>
    <row r="180" spans="2:7" x14ac:dyDescent="0.2">
      <c r="B180" s="120"/>
      <c r="C180" s="254"/>
      <c r="D180" s="187"/>
      <c r="E180" s="187"/>
      <c r="F180" s="187"/>
      <c r="G180" s="187"/>
    </row>
    <row r="181" spans="2:7" x14ac:dyDescent="0.2">
      <c r="B181" s="120"/>
      <c r="C181" s="254"/>
      <c r="D181" s="187"/>
      <c r="E181" s="187"/>
      <c r="F181" s="187"/>
      <c r="G181" s="187"/>
    </row>
    <row r="182" spans="2:7" x14ac:dyDescent="0.2">
      <c r="B182" s="120"/>
      <c r="C182" s="254"/>
      <c r="D182" s="187"/>
      <c r="E182" s="187"/>
      <c r="F182" s="187"/>
      <c r="G182" s="187"/>
    </row>
    <row r="183" spans="2:7" x14ac:dyDescent="0.2">
      <c r="B183" s="120"/>
      <c r="C183" s="254"/>
      <c r="D183" s="187"/>
      <c r="E183" s="187"/>
      <c r="F183" s="187"/>
      <c r="G183" s="187"/>
    </row>
    <row r="184" spans="2:7" x14ac:dyDescent="0.2">
      <c r="B184" s="120"/>
      <c r="C184" s="254"/>
      <c r="D184" s="187"/>
      <c r="E184" s="187"/>
      <c r="F184" s="187"/>
      <c r="G184" s="187"/>
    </row>
    <row r="185" spans="2:7" x14ac:dyDescent="0.2">
      <c r="B185" s="120"/>
      <c r="C185" s="254"/>
      <c r="D185" s="187"/>
      <c r="E185" s="187"/>
      <c r="F185" s="187"/>
      <c r="G185" s="187"/>
    </row>
    <row r="186" spans="2:7" x14ac:dyDescent="0.2">
      <c r="B186" s="120"/>
      <c r="C186" s="254"/>
      <c r="D186" s="187"/>
      <c r="E186" s="187"/>
      <c r="F186" s="187"/>
      <c r="G186" s="187"/>
    </row>
    <row r="187" spans="2:7" x14ac:dyDescent="0.2">
      <c r="B187" s="120"/>
      <c r="C187" s="254"/>
      <c r="D187" s="187"/>
      <c r="E187" s="187"/>
      <c r="F187" s="187"/>
      <c r="G187" s="187"/>
    </row>
    <row r="188" spans="2:7" x14ac:dyDescent="0.2">
      <c r="B188" s="120"/>
      <c r="C188" s="254"/>
      <c r="D188" s="187"/>
      <c r="E188" s="187"/>
      <c r="F188" s="187"/>
      <c r="G188" s="187"/>
    </row>
    <row r="189" spans="2:7" x14ac:dyDescent="0.2">
      <c r="B189" s="120"/>
      <c r="C189" s="254"/>
      <c r="D189" s="187"/>
      <c r="E189" s="187"/>
      <c r="F189" s="187"/>
      <c r="G189" s="187"/>
    </row>
    <row r="190" spans="2:7" x14ac:dyDescent="0.2">
      <c r="B190" s="120"/>
      <c r="C190" s="254"/>
      <c r="D190" s="187"/>
      <c r="E190" s="187"/>
      <c r="F190" s="187"/>
      <c r="G190" s="187"/>
    </row>
    <row r="191" spans="2:7" x14ac:dyDescent="0.2">
      <c r="B191" s="120"/>
      <c r="C191" s="254"/>
      <c r="D191" s="187"/>
      <c r="E191" s="187"/>
      <c r="F191" s="187"/>
      <c r="G191" s="187"/>
    </row>
    <row r="192" spans="2:7" x14ac:dyDescent="0.2">
      <c r="B192" s="120"/>
      <c r="C192" s="254"/>
      <c r="D192" s="187"/>
      <c r="E192" s="187"/>
      <c r="F192" s="187"/>
      <c r="G192" s="187"/>
    </row>
    <row r="193" spans="2:7" x14ac:dyDescent="0.2">
      <c r="B193" s="120"/>
      <c r="C193" s="254"/>
      <c r="D193" s="187"/>
      <c r="E193" s="187"/>
      <c r="F193" s="187"/>
      <c r="G193" s="187"/>
    </row>
    <row r="194" spans="2:7" x14ac:dyDescent="0.2">
      <c r="B194" s="120"/>
      <c r="C194" s="254"/>
      <c r="D194" s="187"/>
      <c r="E194" s="187"/>
      <c r="F194" s="187"/>
      <c r="G194" s="187"/>
    </row>
    <row r="195" spans="2:7" x14ac:dyDescent="0.2">
      <c r="B195" s="120"/>
      <c r="C195" s="254"/>
      <c r="D195" s="187"/>
      <c r="E195" s="187"/>
      <c r="F195" s="187"/>
      <c r="G195" s="187"/>
    </row>
    <row r="196" spans="2:7" x14ac:dyDescent="0.2">
      <c r="B196" s="120"/>
      <c r="C196" s="254"/>
      <c r="D196" s="187"/>
      <c r="E196" s="187"/>
      <c r="F196" s="187"/>
      <c r="G196" s="187"/>
    </row>
    <row r="197" spans="2:7" x14ac:dyDescent="0.2">
      <c r="B197" s="120"/>
      <c r="C197" s="254"/>
      <c r="D197" s="187"/>
      <c r="E197" s="187"/>
      <c r="F197" s="187"/>
      <c r="G197" s="187"/>
    </row>
    <row r="198" spans="2:7" x14ac:dyDescent="0.2">
      <c r="B198" s="120"/>
      <c r="C198" s="254"/>
      <c r="D198" s="187"/>
      <c r="E198" s="187"/>
      <c r="F198" s="187"/>
      <c r="G198" s="187"/>
    </row>
    <row r="199" spans="2:7" x14ac:dyDescent="0.2">
      <c r="B199" s="120"/>
      <c r="C199" s="254"/>
      <c r="D199" s="187"/>
      <c r="E199" s="187"/>
      <c r="F199" s="187"/>
      <c r="G199" s="187"/>
    </row>
    <row r="200" spans="2:7" x14ac:dyDescent="0.2">
      <c r="B200" s="120"/>
      <c r="C200" s="254"/>
      <c r="D200" s="187"/>
      <c r="E200" s="187"/>
      <c r="F200" s="187"/>
      <c r="G200" s="187"/>
    </row>
    <row r="201" spans="2:7" x14ac:dyDescent="0.2">
      <c r="B201" s="120"/>
      <c r="C201" s="254"/>
      <c r="D201" s="187"/>
      <c r="E201" s="187"/>
      <c r="F201" s="187"/>
      <c r="G201" s="187"/>
    </row>
    <row r="202" spans="2:7" x14ac:dyDescent="0.2">
      <c r="B202" s="120"/>
      <c r="C202" s="254"/>
      <c r="D202" s="187"/>
      <c r="E202" s="187"/>
      <c r="F202" s="187"/>
      <c r="G202" s="187"/>
    </row>
    <row r="203" spans="2:7" x14ac:dyDescent="0.2">
      <c r="B203" s="120"/>
      <c r="C203" s="254"/>
      <c r="D203" s="187"/>
      <c r="E203" s="187"/>
      <c r="F203" s="187"/>
      <c r="G203" s="187"/>
    </row>
    <row r="204" spans="2:7" x14ac:dyDescent="0.2">
      <c r="B204" s="120"/>
      <c r="C204" s="254"/>
      <c r="D204" s="187"/>
      <c r="E204" s="187"/>
      <c r="F204" s="187"/>
      <c r="G204" s="187"/>
    </row>
    <row r="205" spans="2:7" x14ac:dyDescent="0.2">
      <c r="B205" s="120"/>
      <c r="C205" s="254"/>
      <c r="D205" s="187"/>
      <c r="E205" s="187"/>
      <c r="F205" s="187"/>
      <c r="G205" s="187"/>
    </row>
    <row r="206" spans="2:7" x14ac:dyDescent="0.2">
      <c r="B206" s="120"/>
      <c r="C206" s="254"/>
      <c r="D206" s="187"/>
      <c r="E206" s="187"/>
      <c r="F206" s="187"/>
      <c r="G206" s="187"/>
    </row>
    <row r="207" spans="2:7" x14ac:dyDescent="0.2">
      <c r="B207" s="120"/>
      <c r="C207" s="254"/>
      <c r="D207" s="187"/>
      <c r="E207" s="187"/>
      <c r="F207" s="187"/>
      <c r="G207" s="187"/>
    </row>
    <row r="208" spans="2:7" x14ac:dyDescent="0.2">
      <c r="B208" s="120"/>
      <c r="C208" s="254"/>
      <c r="D208" s="187"/>
      <c r="E208" s="187"/>
      <c r="F208" s="187"/>
      <c r="G208" s="187"/>
    </row>
    <row r="209" spans="2:7" x14ac:dyDescent="0.2">
      <c r="B209" s="120"/>
      <c r="C209" s="254"/>
      <c r="D209" s="187"/>
      <c r="E209" s="187"/>
      <c r="F209" s="187"/>
      <c r="G209" s="187"/>
    </row>
    <row r="210" spans="2:7" x14ac:dyDescent="0.2">
      <c r="B210" s="120"/>
      <c r="C210" s="254"/>
      <c r="D210" s="187"/>
      <c r="E210" s="187"/>
      <c r="F210" s="187"/>
      <c r="G210" s="187"/>
    </row>
    <row r="211" spans="2:7" x14ac:dyDescent="0.2">
      <c r="B211" s="120"/>
      <c r="C211" s="254"/>
      <c r="D211" s="187"/>
      <c r="E211" s="187"/>
      <c r="F211" s="187"/>
      <c r="G211" s="187"/>
    </row>
    <row r="212" spans="2:7" x14ac:dyDescent="0.2">
      <c r="B212" s="120"/>
      <c r="C212" s="254"/>
      <c r="D212" s="187"/>
      <c r="E212" s="187"/>
      <c r="F212" s="187"/>
      <c r="G212" s="187"/>
    </row>
    <row r="213" spans="2:7" x14ac:dyDescent="0.2">
      <c r="B213" s="120"/>
      <c r="C213" s="254"/>
      <c r="D213" s="187"/>
      <c r="E213" s="187"/>
      <c r="F213" s="187"/>
      <c r="G213" s="187"/>
    </row>
    <row r="214" spans="2:7" x14ac:dyDescent="0.2">
      <c r="B214" s="120"/>
      <c r="C214" s="254"/>
      <c r="D214" s="187"/>
      <c r="E214" s="187"/>
      <c r="F214" s="187"/>
      <c r="G214" s="187"/>
    </row>
    <row r="215" spans="2:7" x14ac:dyDescent="0.2">
      <c r="B215" s="120"/>
      <c r="C215" s="254"/>
      <c r="D215" s="187"/>
      <c r="E215" s="187"/>
      <c r="F215" s="187"/>
      <c r="G215" s="187"/>
    </row>
    <row r="216" spans="2:7" x14ac:dyDescent="0.2">
      <c r="B216" s="120"/>
      <c r="C216" s="254"/>
      <c r="D216" s="187"/>
      <c r="E216" s="187"/>
      <c r="F216" s="187"/>
      <c r="G216" s="187"/>
    </row>
    <row r="217" spans="2:7" x14ac:dyDescent="0.2">
      <c r="B217" s="120"/>
      <c r="C217" s="254"/>
      <c r="D217" s="187"/>
      <c r="E217" s="187"/>
      <c r="F217" s="187"/>
      <c r="G217" s="187"/>
    </row>
    <row r="218" spans="2:7" x14ac:dyDescent="0.2">
      <c r="B218" s="120"/>
      <c r="C218" s="254"/>
      <c r="D218" s="187"/>
      <c r="E218" s="187"/>
      <c r="F218" s="187"/>
      <c r="G218" s="187"/>
    </row>
    <row r="219" spans="2:7" x14ac:dyDescent="0.2">
      <c r="B219" s="120"/>
      <c r="C219" s="254"/>
      <c r="D219" s="187"/>
      <c r="E219" s="187"/>
      <c r="F219" s="187"/>
      <c r="G219" s="187"/>
    </row>
    <row r="220" spans="2:7" x14ac:dyDescent="0.2">
      <c r="B220" s="120"/>
      <c r="C220" s="254"/>
      <c r="D220" s="187"/>
      <c r="E220" s="187"/>
      <c r="F220" s="187"/>
      <c r="G220" s="187"/>
    </row>
    <row r="221" spans="2:7" x14ac:dyDescent="0.2">
      <c r="B221" s="120"/>
      <c r="C221" s="254"/>
      <c r="D221" s="187"/>
      <c r="E221" s="187"/>
      <c r="F221" s="187"/>
      <c r="G221" s="187"/>
    </row>
    <row r="222" spans="2:7" x14ac:dyDescent="0.2">
      <c r="B222" s="120"/>
      <c r="C222" s="254"/>
      <c r="D222" s="187"/>
      <c r="E222" s="187"/>
      <c r="F222" s="187"/>
      <c r="G222" s="187"/>
    </row>
    <row r="223" spans="2:7" x14ac:dyDescent="0.2">
      <c r="B223" s="120"/>
      <c r="C223" s="254"/>
      <c r="D223" s="187"/>
      <c r="E223" s="187"/>
      <c r="F223" s="187"/>
      <c r="G223" s="187"/>
    </row>
    <row r="224" spans="2:7" x14ac:dyDescent="0.2">
      <c r="B224" s="120"/>
      <c r="C224" s="254"/>
      <c r="D224" s="187"/>
      <c r="E224" s="187"/>
      <c r="F224" s="187"/>
      <c r="G224" s="187"/>
    </row>
    <row r="225" spans="2:7" x14ac:dyDescent="0.2">
      <c r="B225" s="120"/>
      <c r="C225" s="254"/>
      <c r="D225" s="187"/>
      <c r="E225" s="187"/>
      <c r="F225" s="187"/>
      <c r="G225" s="187"/>
    </row>
    <row r="226" spans="2:7" x14ac:dyDescent="0.2">
      <c r="B226" s="120"/>
      <c r="C226" s="254"/>
      <c r="D226" s="187"/>
      <c r="E226" s="187"/>
      <c r="F226" s="187"/>
      <c r="G226" s="187"/>
    </row>
    <row r="227" spans="2:7" x14ac:dyDescent="0.2">
      <c r="B227" s="120"/>
      <c r="C227" s="254"/>
      <c r="D227" s="187"/>
      <c r="E227" s="187"/>
      <c r="F227" s="187"/>
      <c r="G227" s="187"/>
    </row>
    <row r="228" spans="2:7" x14ac:dyDescent="0.2">
      <c r="B228" s="120"/>
      <c r="C228" s="254"/>
      <c r="D228" s="187"/>
      <c r="E228" s="187"/>
      <c r="F228" s="187"/>
      <c r="G228" s="187"/>
    </row>
    <row r="229" spans="2:7" x14ac:dyDescent="0.2">
      <c r="B229" s="120"/>
      <c r="C229" s="254"/>
      <c r="D229" s="187"/>
      <c r="E229" s="187"/>
      <c r="F229" s="187"/>
      <c r="G229" s="187"/>
    </row>
    <row r="230" spans="2:7" x14ac:dyDescent="0.2">
      <c r="B230" s="120"/>
      <c r="C230" s="254"/>
      <c r="D230" s="187"/>
      <c r="E230" s="187"/>
      <c r="F230" s="187"/>
      <c r="G230" s="187"/>
    </row>
    <row r="231" spans="2:7" x14ac:dyDescent="0.2">
      <c r="B231" s="120"/>
      <c r="C231" s="254"/>
      <c r="D231" s="187"/>
      <c r="E231" s="187"/>
      <c r="F231" s="187"/>
      <c r="G231" s="187"/>
    </row>
    <row r="232" spans="2:7" x14ac:dyDescent="0.2">
      <c r="B232" s="120"/>
      <c r="C232" s="254"/>
      <c r="D232" s="187"/>
      <c r="E232" s="187"/>
      <c r="F232" s="187"/>
      <c r="G232" s="187"/>
    </row>
    <row r="233" spans="2:7" x14ac:dyDescent="0.2">
      <c r="B233" s="120"/>
      <c r="C233" s="254"/>
      <c r="D233" s="187"/>
      <c r="E233" s="187"/>
      <c r="F233" s="187"/>
      <c r="G233" s="187"/>
    </row>
    <row r="234" spans="2:7" x14ac:dyDescent="0.2">
      <c r="B234" s="120"/>
      <c r="C234" s="254"/>
      <c r="D234" s="187"/>
      <c r="E234" s="187"/>
      <c r="F234" s="187"/>
      <c r="G234" s="187"/>
    </row>
    <row r="235" spans="2:7" x14ac:dyDescent="0.2">
      <c r="B235" s="120"/>
      <c r="C235" s="254"/>
      <c r="D235" s="187"/>
      <c r="E235" s="187"/>
      <c r="F235" s="187"/>
      <c r="G235" s="187"/>
    </row>
    <row r="236" spans="2:7" x14ac:dyDescent="0.2">
      <c r="B236" s="120"/>
      <c r="C236" s="254"/>
      <c r="D236" s="187"/>
      <c r="E236" s="187"/>
      <c r="F236" s="187"/>
      <c r="G236" s="187"/>
    </row>
    <row r="237" spans="2:7" x14ac:dyDescent="0.2">
      <c r="B237" s="120"/>
      <c r="C237" s="254"/>
      <c r="D237" s="187"/>
      <c r="E237" s="187"/>
      <c r="F237" s="187"/>
      <c r="G237" s="187"/>
    </row>
    <row r="238" spans="2:7" x14ac:dyDescent="0.2">
      <c r="B238" s="120"/>
      <c r="C238" s="254"/>
      <c r="D238" s="187"/>
      <c r="E238" s="187"/>
      <c r="F238" s="187"/>
      <c r="G238" s="187"/>
    </row>
    <row r="239" spans="2:7" x14ac:dyDescent="0.2">
      <c r="B239" s="120"/>
      <c r="C239" s="254"/>
      <c r="D239" s="187"/>
      <c r="E239" s="187"/>
      <c r="F239" s="187"/>
      <c r="G239" s="187"/>
    </row>
    <row r="240" spans="2:7" x14ac:dyDescent="0.2">
      <c r="B240" s="120"/>
      <c r="C240" s="254"/>
      <c r="D240" s="187"/>
      <c r="E240" s="187"/>
      <c r="F240" s="187"/>
      <c r="G240" s="187"/>
    </row>
    <row r="241" spans="2:7" x14ac:dyDescent="0.2">
      <c r="B241" s="120"/>
      <c r="C241" s="254"/>
      <c r="D241" s="187"/>
      <c r="E241" s="187"/>
      <c r="F241" s="187"/>
      <c r="G241" s="187"/>
    </row>
    <row r="242" spans="2:7" x14ac:dyDescent="0.2">
      <c r="B242" s="120"/>
      <c r="C242" s="254"/>
      <c r="D242" s="187"/>
      <c r="E242" s="187"/>
      <c r="F242" s="187"/>
      <c r="G242" s="187"/>
    </row>
    <row r="243" spans="2:7" x14ac:dyDescent="0.2">
      <c r="B243" s="120"/>
      <c r="C243" s="254"/>
      <c r="D243" s="187"/>
      <c r="E243" s="187"/>
      <c r="F243" s="187"/>
      <c r="G243" s="187"/>
    </row>
    <row r="244" spans="2:7" x14ac:dyDescent="0.2">
      <c r="B244" s="120"/>
      <c r="C244" s="254"/>
      <c r="D244" s="187"/>
      <c r="E244" s="187"/>
      <c r="F244" s="187"/>
      <c r="G244" s="187"/>
    </row>
    <row r="245" spans="2:7" x14ac:dyDescent="0.2">
      <c r="B245" s="120"/>
      <c r="C245" s="254"/>
      <c r="D245" s="187"/>
      <c r="E245" s="187"/>
      <c r="F245" s="187"/>
      <c r="G245" s="187"/>
    </row>
    <row r="246" spans="2:7" x14ac:dyDescent="0.2">
      <c r="B246" s="120"/>
      <c r="C246" s="254"/>
      <c r="D246" s="187"/>
      <c r="E246" s="187"/>
      <c r="F246" s="187"/>
      <c r="G246" s="187"/>
    </row>
    <row r="247" spans="2:7" x14ac:dyDescent="0.2">
      <c r="B247" s="120"/>
      <c r="C247" s="254"/>
      <c r="D247" s="187"/>
      <c r="E247" s="187"/>
      <c r="F247" s="187"/>
      <c r="G247" s="187"/>
    </row>
    <row r="248" spans="2:7" x14ac:dyDescent="0.2">
      <c r="B248" s="120"/>
      <c r="C248" s="254"/>
      <c r="D248" s="187"/>
      <c r="E248" s="187"/>
      <c r="F248" s="187"/>
      <c r="G248" s="187"/>
    </row>
    <row r="249" spans="2:7" x14ac:dyDescent="0.2">
      <c r="B249" s="120"/>
      <c r="C249" s="254"/>
      <c r="D249" s="187"/>
      <c r="E249" s="187"/>
      <c r="F249" s="187"/>
      <c r="G249" s="187"/>
    </row>
    <row r="250" spans="2:7" x14ac:dyDescent="0.2">
      <c r="B250" s="120"/>
      <c r="C250" s="254"/>
      <c r="D250" s="187"/>
      <c r="E250" s="187"/>
      <c r="F250" s="187"/>
      <c r="G250" s="187"/>
    </row>
    <row r="251" spans="2:7" x14ac:dyDescent="0.2">
      <c r="B251" s="120"/>
      <c r="C251" s="254"/>
      <c r="D251" s="187"/>
      <c r="E251" s="187"/>
      <c r="F251" s="187"/>
      <c r="G251" s="187"/>
    </row>
    <row r="252" spans="2:7" x14ac:dyDescent="0.2">
      <c r="B252" s="120"/>
      <c r="C252" s="254"/>
      <c r="D252" s="187"/>
      <c r="E252" s="187"/>
      <c r="F252" s="187"/>
      <c r="G252" s="187"/>
    </row>
    <row r="253" spans="2:7" x14ac:dyDescent="0.2">
      <c r="B253" s="120"/>
      <c r="C253" s="254"/>
      <c r="D253" s="187"/>
      <c r="E253" s="187"/>
      <c r="F253" s="187"/>
      <c r="G253" s="187"/>
    </row>
    <row r="254" spans="2:7" x14ac:dyDescent="0.2">
      <c r="B254" s="120"/>
      <c r="C254" s="254"/>
      <c r="D254" s="187"/>
      <c r="E254" s="187"/>
      <c r="F254" s="187"/>
      <c r="G254" s="187"/>
    </row>
    <row r="255" spans="2:7" x14ac:dyDescent="0.2">
      <c r="B255" s="120"/>
      <c r="C255" s="254"/>
      <c r="D255" s="187"/>
      <c r="E255" s="187"/>
      <c r="F255" s="187"/>
      <c r="G255" s="187"/>
    </row>
    <row r="256" spans="2:7" x14ac:dyDescent="0.2">
      <c r="B256" s="120"/>
      <c r="C256" s="254"/>
      <c r="D256" s="187"/>
      <c r="E256" s="187"/>
      <c r="F256" s="187"/>
      <c r="G256" s="187"/>
    </row>
    <row r="257" spans="2:7" x14ac:dyDescent="0.2">
      <c r="B257" s="120"/>
      <c r="C257" s="254"/>
      <c r="D257" s="187"/>
      <c r="E257" s="187"/>
      <c r="F257" s="187"/>
      <c r="G257" s="187"/>
    </row>
    <row r="258" spans="2:7" x14ac:dyDescent="0.2">
      <c r="B258" s="120"/>
      <c r="C258" s="254"/>
      <c r="D258" s="187"/>
      <c r="E258" s="187"/>
      <c r="F258" s="187"/>
      <c r="G258" s="187"/>
    </row>
    <row r="259" spans="2:7" x14ac:dyDescent="0.2">
      <c r="B259" s="120"/>
      <c r="C259" s="254"/>
      <c r="D259" s="187"/>
      <c r="E259" s="187"/>
      <c r="F259" s="187"/>
      <c r="G259" s="187"/>
    </row>
    <row r="260" spans="2:7" x14ac:dyDescent="0.2">
      <c r="B260" s="120"/>
      <c r="C260" s="254"/>
      <c r="D260" s="187"/>
      <c r="E260" s="187"/>
      <c r="F260" s="187"/>
      <c r="G260" s="187"/>
    </row>
    <row r="261" spans="2:7" x14ac:dyDescent="0.2">
      <c r="B261" s="120"/>
      <c r="C261" s="254"/>
      <c r="D261" s="187"/>
      <c r="E261" s="187"/>
      <c r="F261" s="187"/>
      <c r="G261" s="187"/>
    </row>
    <row r="262" spans="2:7" x14ac:dyDescent="0.2">
      <c r="B262" s="120"/>
      <c r="C262" s="254"/>
      <c r="D262" s="187"/>
      <c r="E262" s="187"/>
      <c r="F262" s="187"/>
      <c r="G262" s="187"/>
    </row>
    <row r="263" spans="2:7" x14ac:dyDescent="0.2">
      <c r="B263" s="120"/>
      <c r="C263" s="254"/>
      <c r="D263" s="187"/>
      <c r="E263" s="187"/>
      <c r="F263" s="187"/>
      <c r="G263" s="187"/>
    </row>
    <row r="264" spans="2:7" x14ac:dyDescent="0.2">
      <c r="B264" s="120"/>
      <c r="C264" s="254"/>
      <c r="D264" s="187"/>
      <c r="E264" s="187"/>
      <c r="F264" s="187"/>
      <c r="G264" s="187"/>
    </row>
    <row r="265" spans="2:7" x14ac:dyDescent="0.2">
      <c r="B265" s="120"/>
      <c r="C265" s="254"/>
      <c r="D265" s="187"/>
      <c r="E265" s="187"/>
      <c r="F265" s="187"/>
      <c r="G265" s="187"/>
    </row>
    <row r="266" spans="2:7" x14ac:dyDescent="0.2">
      <c r="B266" s="120"/>
      <c r="C266" s="254"/>
      <c r="D266" s="187"/>
      <c r="E266" s="187"/>
      <c r="F266" s="187"/>
      <c r="G266" s="187"/>
    </row>
    <row r="267" spans="2:7" x14ac:dyDescent="0.2">
      <c r="B267" s="120"/>
      <c r="C267" s="254"/>
      <c r="D267" s="187"/>
      <c r="E267" s="187"/>
      <c r="F267" s="187"/>
      <c r="G267" s="187"/>
    </row>
    <row r="268" spans="2:7" x14ac:dyDescent="0.2">
      <c r="B268" s="120"/>
      <c r="C268" s="254"/>
      <c r="D268" s="187"/>
      <c r="E268" s="187"/>
      <c r="F268" s="187"/>
      <c r="G268" s="187"/>
    </row>
    <row r="269" spans="2:7" x14ac:dyDescent="0.2">
      <c r="B269" s="120"/>
      <c r="C269" s="254"/>
      <c r="D269" s="187"/>
      <c r="E269" s="187"/>
      <c r="F269" s="187"/>
      <c r="G269" s="187"/>
    </row>
    <row r="270" spans="2:7" x14ac:dyDescent="0.2">
      <c r="B270" s="120"/>
      <c r="C270" s="254"/>
      <c r="D270" s="187"/>
      <c r="E270" s="187"/>
      <c r="F270" s="187"/>
      <c r="G270" s="187"/>
    </row>
    <row r="271" spans="2:7" x14ac:dyDescent="0.2">
      <c r="B271" s="120"/>
      <c r="C271" s="254"/>
      <c r="D271" s="187"/>
      <c r="E271" s="187"/>
      <c r="F271" s="187"/>
      <c r="G271" s="187"/>
    </row>
    <row r="272" spans="2:7" x14ac:dyDescent="0.2">
      <c r="B272" s="120"/>
      <c r="C272" s="254"/>
      <c r="D272" s="187"/>
      <c r="E272" s="187"/>
      <c r="F272" s="187"/>
      <c r="G272" s="187"/>
    </row>
    <row r="273" spans="2:7" x14ac:dyDescent="0.2">
      <c r="B273" s="120"/>
      <c r="C273" s="254"/>
      <c r="D273" s="187"/>
      <c r="E273" s="187"/>
      <c r="F273" s="187"/>
      <c r="G273" s="187"/>
    </row>
    <row r="274" spans="2:7" x14ac:dyDescent="0.2">
      <c r="B274" s="120"/>
      <c r="C274" s="254"/>
      <c r="D274" s="187"/>
      <c r="E274" s="187"/>
      <c r="F274" s="187"/>
      <c r="G274" s="187"/>
    </row>
    <row r="275" spans="2:7" x14ac:dyDescent="0.2">
      <c r="B275" s="120"/>
      <c r="C275" s="254"/>
      <c r="D275" s="187"/>
      <c r="E275" s="187"/>
      <c r="F275" s="187"/>
      <c r="G275" s="187"/>
    </row>
    <row r="276" spans="2:7" x14ac:dyDescent="0.2">
      <c r="B276" s="120"/>
      <c r="C276" s="254"/>
      <c r="D276" s="187"/>
      <c r="E276" s="187"/>
      <c r="F276" s="187"/>
      <c r="G276" s="187"/>
    </row>
    <row r="277" spans="2:7" x14ac:dyDescent="0.2">
      <c r="B277" s="120"/>
      <c r="C277" s="254"/>
      <c r="D277" s="187"/>
      <c r="E277" s="187"/>
      <c r="F277" s="187"/>
      <c r="G277" s="187"/>
    </row>
    <row r="278" spans="2:7" x14ac:dyDescent="0.2">
      <c r="B278" s="120"/>
      <c r="C278" s="254"/>
      <c r="D278" s="187"/>
      <c r="E278" s="187"/>
      <c r="F278" s="187"/>
      <c r="G278" s="187"/>
    </row>
    <row r="279" spans="2:7" x14ac:dyDescent="0.2">
      <c r="B279" s="120"/>
      <c r="C279" s="254"/>
      <c r="D279" s="187"/>
      <c r="E279" s="187"/>
      <c r="F279" s="187"/>
      <c r="G279" s="187"/>
    </row>
    <row r="280" spans="2:7" x14ac:dyDescent="0.2">
      <c r="B280" s="120"/>
      <c r="C280" s="254"/>
      <c r="D280" s="187"/>
      <c r="E280" s="187"/>
      <c r="F280" s="187"/>
      <c r="G280" s="187"/>
    </row>
    <row r="281" spans="2:7" x14ac:dyDescent="0.2">
      <c r="B281" s="120"/>
      <c r="C281" s="254"/>
      <c r="D281" s="187"/>
      <c r="E281" s="187"/>
      <c r="F281" s="187"/>
      <c r="G281" s="187"/>
    </row>
    <row r="282" spans="2:7" x14ac:dyDescent="0.2">
      <c r="B282" s="120"/>
      <c r="C282" s="254"/>
      <c r="D282" s="187"/>
      <c r="E282" s="187"/>
      <c r="F282" s="187"/>
      <c r="G282" s="187"/>
    </row>
    <row r="283" spans="2:7" x14ac:dyDescent="0.2">
      <c r="B283" s="120"/>
      <c r="C283" s="254"/>
      <c r="D283" s="187"/>
      <c r="E283" s="187"/>
      <c r="F283" s="187"/>
      <c r="G283" s="187"/>
    </row>
    <row r="284" spans="2:7" x14ac:dyDescent="0.2">
      <c r="B284" s="120"/>
      <c r="C284" s="254"/>
      <c r="D284" s="187"/>
      <c r="E284" s="187"/>
      <c r="F284" s="187"/>
      <c r="G284" s="187"/>
    </row>
    <row r="285" spans="2:7" x14ac:dyDescent="0.2">
      <c r="B285" s="120"/>
      <c r="C285" s="254"/>
      <c r="D285" s="187"/>
      <c r="E285" s="187"/>
      <c r="F285" s="187"/>
      <c r="G285" s="187"/>
    </row>
    <row r="286" spans="2:7" x14ac:dyDescent="0.2">
      <c r="B286" s="120"/>
      <c r="C286" s="254"/>
      <c r="D286" s="187"/>
      <c r="E286" s="187"/>
      <c r="F286" s="187"/>
      <c r="G286" s="187"/>
    </row>
    <row r="287" spans="2:7" x14ac:dyDescent="0.2">
      <c r="B287" s="120"/>
      <c r="C287" s="254"/>
      <c r="D287" s="187"/>
      <c r="E287" s="187"/>
      <c r="F287" s="187"/>
      <c r="G287" s="187"/>
    </row>
    <row r="288" spans="2:7" x14ac:dyDescent="0.2">
      <c r="B288" s="120"/>
      <c r="C288" s="254"/>
      <c r="D288" s="187"/>
      <c r="E288" s="187"/>
      <c r="F288" s="187"/>
      <c r="G288" s="187"/>
    </row>
    <row r="289" spans="2:7" x14ac:dyDescent="0.2">
      <c r="B289" s="120"/>
      <c r="C289" s="254"/>
      <c r="D289" s="187"/>
      <c r="E289" s="187"/>
      <c r="F289" s="187"/>
      <c r="G289" s="187"/>
    </row>
    <row r="290" spans="2:7" x14ac:dyDescent="0.2">
      <c r="B290" s="120"/>
      <c r="C290" s="254"/>
      <c r="D290" s="187"/>
      <c r="E290" s="187"/>
      <c r="F290" s="187"/>
      <c r="G290" s="187"/>
    </row>
    <row r="291" spans="2:7" x14ac:dyDescent="0.2">
      <c r="B291" s="120"/>
      <c r="C291" s="254"/>
      <c r="D291" s="187"/>
      <c r="E291" s="187"/>
      <c r="F291" s="187"/>
      <c r="G291" s="187"/>
    </row>
    <row r="292" spans="2:7" x14ac:dyDescent="0.2">
      <c r="B292" s="120"/>
      <c r="C292" s="254"/>
      <c r="D292" s="187"/>
      <c r="E292" s="187"/>
      <c r="F292" s="187"/>
      <c r="G292" s="187"/>
    </row>
    <row r="293" spans="2:7" x14ac:dyDescent="0.2">
      <c r="B293" s="120"/>
      <c r="C293" s="254"/>
      <c r="D293" s="187"/>
      <c r="E293" s="187"/>
      <c r="F293" s="187"/>
      <c r="G293" s="187"/>
    </row>
    <row r="294" spans="2:7" x14ac:dyDescent="0.2">
      <c r="B294" s="120"/>
      <c r="C294" s="254"/>
      <c r="D294" s="187"/>
      <c r="E294" s="187"/>
      <c r="F294" s="187"/>
      <c r="G294" s="187"/>
    </row>
    <row r="295" spans="2:7" x14ac:dyDescent="0.2">
      <c r="B295" s="120"/>
      <c r="C295" s="254"/>
      <c r="D295" s="187"/>
      <c r="E295" s="187"/>
      <c r="F295" s="187"/>
      <c r="G295" s="187"/>
    </row>
    <row r="296" spans="2:7" x14ac:dyDescent="0.2">
      <c r="B296" s="120"/>
      <c r="C296" s="254"/>
      <c r="D296" s="187"/>
      <c r="E296" s="187"/>
      <c r="F296" s="187"/>
      <c r="G296" s="187"/>
    </row>
    <row r="297" spans="2:7" x14ac:dyDescent="0.2">
      <c r="B297" s="120"/>
      <c r="C297" s="254"/>
      <c r="D297" s="187"/>
      <c r="E297" s="187"/>
      <c r="F297" s="187"/>
      <c r="G297" s="187"/>
    </row>
    <row r="298" spans="2:7" x14ac:dyDescent="0.2">
      <c r="B298" s="120"/>
      <c r="C298" s="254"/>
      <c r="D298" s="187"/>
      <c r="E298" s="187"/>
      <c r="F298" s="187"/>
      <c r="G298" s="187"/>
    </row>
    <row r="299" spans="2:7" x14ac:dyDescent="0.2">
      <c r="B299" s="120"/>
      <c r="C299" s="254"/>
      <c r="D299" s="187"/>
      <c r="E299" s="187"/>
      <c r="F299" s="187"/>
      <c r="G299" s="187"/>
    </row>
    <row r="300" spans="2:7" x14ac:dyDescent="0.2">
      <c r="B300" s="120"/>
      <c r="C300" s="254"/>
      <c r="D300" s="187"/>
      <c r="E300" s="187"/>
      <c r="F300" s="187"/>
      <c r="G300" s="187"/>
    </row>
    <row r="301" spans="2:7" x14ac:dyDescent="0.2">
      <c r="B301" s="120"/>
      <c r="C301" s="254"/>
      <c r="D301" s="187"/>
      <c r="E301" s="187"/>
      <c r="F301" s="187"/>
      <c r="G301" s="187"/>
    </row>
    <row r="302" spans="2:7" x14ac:dyDescent="0.2">
      <c r="B302" s="120"/>
      <c r="C302" s="254"/>
      <c r="D302" s="187"/>
      <c r="E302" s="187"/>
      <c r="F302" s="187"/>
      <c r="G302" s="187"/>
    </row>
    <row r="303" spans="2:7" x14ac:dyDescent="0.2">
      <c r="B303" s="120"/>
      <c r="C303" s="254"/>
      <c r="D303" s="187"/>
      <c r="E303" s="187"/>
      <c r="F303" s="187"/>
      <c r="G303" s="187"/>
    </row>
    <row r="304" spans="2:7" x14ac:dyDescent="0.2">
      <c r="B304" s="120"/>
      <c r="C304" s="254"/>
      <c r="D304" s="187"/>
      <c r="E304" s="187"/>
      <c r="F304" s="187"/>
      <c r="G304" s="187"/>
    </row>
    <row r="305" spans="2:7" x14ac:dyDescent="0.2">
      <c r="B305" s="120"/>
      <c r="C305" s="254"/>
      <c r="D305" s="187"/>
      <c r="E305" s="187"/>
      <c r="F305" s="187"/>
      <c r="G305" s="187"/>
    </row>
    <row r="306" spans="2:7" x14ac:dyDescent="0.2">
      <c r="B306" s="120"/>
      <c r="C306" s="254"/>
      <c r="D306" s="187"/>
      <c r="E306" s="187"/>
      <c r="F306" s="187"/>
      <c r="G306" s="187"/>
    </row>
    <row r="307" spans="2:7" x14ac:dyDescent="0.2">
      <c r="B307" s="120"/>
      <c r="C307" s="254"/>
      <c r="D307" s="187"/>
      <c r="E307" s="187"/>
      <c r="F307" s="187"/>
      <c r="G307" s="187"/>
    </row>
    <row r="308" spans="2:7" x14ac:dyDescent="0.2">
      <c r="B308" s="120"/>
      <c r="C308" s="254"/>
      <c r="D308" s="187"/>
      <c r="E308" s="187"/>
      <c r="F308" s="187"/>
      <c r="G308" s="187"/>
    </row>
    <row r="309" spans="2:7" x14ac:dyDescent="0.2">
      <c r="B309" s="120"/>
      <c r="C309" s="254"/>
      <c r="D309" s="187"/>
      <c r="E309" s="187"/>
      <c r="F309" s="187"/>
      <c r="G309" s="187"/>
    </row>
    <row r="310" spans="2:7" x14ac:dyDescent="0.2">
      <c r="B310" s="120"/>
      <c r="C310" s="254"/>
      <c r="D310" s="187"/>
      <c r="E310" s="187"/>
      <c r="F310" s="187"/>
      <c r="G310" s="187"/>
    </row>
    <row r="311" spans="2:7" x14ac:dyDescent="0.2">
      <c r="B311" s="120"/>
      <c r="C311" s="254"/>
      <c r="D311" s="187"/>
      <c r="E311" s="187"/>
      <c r="F311" s="187"/>
      <c r="G311" s="187"/>
    </row>
    <row r="312" spans="2:7" x14ac:dyDescent="0.2">
      <c r="B312" s="120"/>
      <c r="C312" s="254"/>
      <c r="D312" s="187"/>
      <c r="E312" s="187"/>
      <c r="F312" s="187"/>
      <c r="G312" s="187"/>
    </row>
    <row r="313" spans="2:7" x14ac:dyDescent="0.2">
      <c r="B313" s="120"/>
      <c r="C313" s="254"/>
      <c r="D313" s="187"/>
      <c r="E313" s="187"/>
      <c r="F313" s="187"/>
      <c r="G313" s="187"/>
    </row>
    <row r="314" spans="2:7" x14ac:dyDescent="0.2">
      <c r="B314" s="120"/>
      <c r="C314" s="254"/>
      <c r="D314" s="187"/>
      <c r="E314" s="187"/>
      <c r="F314" s="187"/>
      <c r="G314" s="187"/>
    </row>
    <row r="315" spans="2:7" x14ac:dyDescent="0.2">
      <c r="B315" s="120"/>
      <c r="C315" s="254"/>
      <c r="D315" s="187"/>
      <c r="E315" s="187"/>
      <c r="F315" s="187"/>
      <c r="G315" s="187"/>
    </row>
    <row r="316" spans="2:7" x14ac:dyDescent="0.2">
      <c r="B316" s="120"/>
      <c r="C316" s="254"/>
      <c r="D316" s="187"/>
      <c r="E316" s="187"/>
      <c r="F316" s="187"/>
      <c r="G316" s="187"/>
    </row>
    <row r="317" spans="2:7" x14ac:dyDescent="0.2">
      <c r="B317" s="120"/>
      <c r="C317" s="254"/>
      <c r="D317" s="187"/>
      <c r="E317" s="187"/>
      <c r="F317" s="187"/>
      <c r="G317" s="187"/>
    </row>
    <row r="318" spans="2:7" x14ac:dyDescent="0.2">
      <c r="B318" s="120"/>
      <c r="C318" s="254"/>
      <c r="D318" s="187"/>
      <c r="E318" s="187"/>
      <c r="F318" s="187"/>
      <c r="G318" s="187"/>
    </row>
    <row r="319" spans="2:7" x14ac:dyDescent="0.2">
      <c r="B319" s="120"/>
      <c r="C319" s="254"/>
      <c r="D319" s="187"/>
      <c r="E319" s="187"/>
      <c r="F319" s="187"/>
      <c r="G319" s="187"/>
    </row>
    <row r="320" spans="2:7" x14ac:dyDescent="0.2">
      <c r="B320" s="120"/>
      <c r="C320" s="254"/>
      <c r="D320" s="187"/>
      <c r="E320" s="187"/>
      <c r="F320" s="187"/>
      <c r="G320" s="187"/>
    </row>
    <row r="321" spans="2:7" x14ac:dyDescent="0.2">
      <c r="B321" s="120"/>
      <c r="C321" s="254"/>
      <c r="D321" s="187"/>
      <c r="E321" s="187"/>
      <c r="F321" s="187"/>
      <c r="G321" s="187"/>
    </row>
    <row r="322" spans="2:7" x14ac:dyDescent="0.2">
      <c r="B322" s="120"/>
      <c r="C322" s="254"/>
      <c r="D322" s="187"/>
      <c r="E322" s="187"/>
      <c r="F322" s="187"/>
      <c r="G322" s="187"/>
    </row>
    <row r="323" spans="2:7" x14ac:dyDescent="0.2">
      <c r="B323" s="120"/>
      <c r="C323" s="254"/>
      <c r="D323" s="187"/>
      <c r="E323" s="187"/>
      <c r="F323" s="187"/>
      <c r="G323" s="187"/>
    </row>
    <row r="324" spans="2:7" x14ac:dyDescent="0.2">
      <c r="B324" s="120"/>
      <c r="C324" s="254"/>
      <c r="D324" s="187"/>
      <c r="E324" s="187"/>
      <c r="F324" s="187"/>
      <c r="G324" s="187"/>
    </row>
    <row r="325" spans="2:7" x14ac:dyDescent="0.2">
      <c r="B325" s="120"/>
      <c r="C325" s="254"/>
      <c r="D325" s="187"/>
      <c r="E325" s="187"/>
      <c r="F325" s="187"/>
      <c r="G325" s="187"/>
    </row>
    <row r="326" spans="2:7" x14ac:dyDescent="0.2">
      <c r="B326" s="120"/>
      <c r="C326" s="254"/>
      <c r="D326" s="187"/>
      <c r="E326" s="187"/>
      <c r="F326" s="187"/>
      <c r="G326" s="187"/>
    </row>
    <row r="327" spans="2:7" x14ac:dyDescent="0.2">
      <c r="B327" s="120"/>
      <c r="C327" s="254"/>
      <c r="D327" s="187"/>
      <c r="E327" s="187"/>
      <c r="F327" s="187"/>
      <c r="G327" s="187"/>
    </row>
    <row r="328" spans="2:7" x14ac:dyDescent="0.2">
      <c r="B328" s="120"/>
      <c r="C328" s="254"/>
      <c r="D328" s="187"/>
      <c r="E328" s="187"/>
      <c r="F328" s="187"/>
      <c r="G328" s="187"/>
    </row>
    <row r="329" spans="2:7" x14ac:dyDescent="0.2">
      <c r="B329" s="120"/>
      <c r="C329" s="254"/>
      <c r="D329" s="187"/>
      <c r="E329" s="187"/>
      <c r="F329" s="187"/>
      <c r="G329" s="187"/>
    </row>
    <row r="330" spans="2:7" x14ac:dyDescent="0.2">
      <c r="B330" s="120"/>
      <c r="C330" s="254"/>
      <c r="D330" s="187"/>
      <c r="E330" s="187"/>
      <c r="F330" s="187"/>
      <c r="G330" s="187"/>
    </row>
    <row r="331" spans="2:7" x14ac:dyDescent="0.2">
      <c r="B331" s="120"/>
      <c r="C331" s="254"/>
      <c r="D331" s="187"/>
      <c r="E331" s="187"/>
      <c r="F331" s="187"/>
      <c r="G331" s="187"/>
    </row>
    <row r="332" spans="2:7" x14ac:dyDescent="0.2">
      <c r="B332" s="120"/>
      <c r="C332" s="254"/>
      <c r="D332" s="187"/>
      <c r="E332" s="187"/>
      <c r="F332" s="187"/>
      <c r="G332" s="187"/>
    </row>
    <row r="333" spans="2:7" x14ac:dyDescent="0.2">
      <c r="B333" s="120"/>
      <c r="C333" s="254"/>
      <c r="D333" s="187"/>
      <c r="E333" s="187"/>
      <c r="F333" s="187"/>
      <c r="G333" s="187"/>
    </row>
    <row r="334" spans="2:7" x14ac:dyDescent="0.2">
      <c r="B334" s="120"/>
      <c r="C334" s="254"/>
      <c r="D334" s="187"/>
      <c r="E334" s="187"/>
      <c r="F334" s="187"/>
      <c r="G334" s="187"/>
    </row>
    <row r="335" spans="2:7" x14ac:dyDescent="0.2">
      <c r="B335" s="120"/>
      <c r="C335" s="254"/>
      <c r="D335" s="187"/>
      <c r="E335" s="187"/>
      <c r="F335" s="187"/>
      <c r="G335" s="187"/>
    </row>
    <row r="336" spans="2:7" x14ac:dyDescent="0.2">
      <c r="B336" s="120"/>
      <c r="C336" s="254"/>
      <c r="D336" s="187"/>
      <c r="E336" s="187"/>
      <c r="F336" s="187"/>
      <c r="G336" s="187"/>
    </row>
    <row r="337" spans="2:7" x14ac:dyDescent="0.2">
      <c r="B337" s="120"/>
      <c r="C337" s="254"/>
      <c r="D337" s="187"/>
      <c r="E337" s="187"/>
      <c r="F337" s="187"/>
      <c r="G337" s="187"/>
    </row>
    <row r="338" spans="2:7" x14ac:dyDescent="0.2">
      <c r="B338" s="120"/>
      <c r="C338" s="254"/>
      <c r="D338" s="187"/>
      <c r="E338" s="187"/>
      <c r="F338" s="187"/>
      <c r="G338" s="187"/>
    </row>
    <row r="339" spans="2:7" x14ac:dyDescent="0.2">
      <c r="B339" s="120"/>
      <c r="C339" s="254"/>
      <c r="D339" s="187"/>
      <c r="E339" s="187"/>
      <c r="F339" s="187"/>
      <c r="G339" s="187"/>
    </row>
    <row r="340" spans="2:7" x14ac:dyDescent="0.2">
      <c r="B340" s="120"/>
      <c r="C340" s="254"/>
      <c r="D340" s="187"/>
      <c r="E340" s="187"/>
      <c r="F340" s="187"/>
      <c r="G340" s="187"/>
    </row>
    <row r="341" spans="2:7" x14ac:dyDescent="0.2">
      <c r="B341" s="120"/>
      <c r="C341" s="254"/>
      <c r="D341" s="187"/>
      <c r="E341" s="187"/>
      <c r="F341" s="187"/>
      <c r="G341" s="187"/>
    </row>
    <row r="342" spans="2:7" x14ac:dyDescent="0.2">
      <c r="B342" s="120"/>
      <c r="C342" s="254"/>
      <c r="D342" s="187"/>
      <c r="E342" s="187"/>
      <c r="F342" s="187"/>
      <c r="G342" s="187"/>
    </row>
    <row r="343" spans="2:7" x14ac:dyDescent="0.2">
      <c r="B343" s="120"/>
      <c r="C343" s="254"/>
      <c r="D343" s="187"/>
      <c r="E343" s="187"/>
      <c r="F343" s="187"/>
      <c r="G343" s="187"/>
    </row>
    <row r="344" spans="2:7" x14ac:dyDescent="0.2">
      <c r="B344" s="120"/>
      <c r="C344" s="254"/>
      <c r="D344" s="187"/>
      <c r="E344" s="187"/>
      <c r="F344" s="187"/>
      <c r="G344" s="187"/>
    </row>
    <row r="345" spans="2:7" x14ac:dyDescent="0.2">
      <c r="B345" s="120"/>
      <c r="C345" s="254"/>
      <c r="D345" s="187"/>
      <c r="E345" s="187"/>
      <c r="F345" s="187"/>
      <c r="G345" s="187"/>
    </row>
    <row r="346" spans="2:7" x14ac:dyDescent="0.2">
      <c r="B346" s="120"/>
      <c r="C346" s="254"/>
      <c r="D346" s="187"/>
      <c r="E346" s="187"/>
      <c r="F346" s="187"/>
      <c r="G346" s="187"/>
    </row>
    <row r="347" spans="2:7" x14ac:dyDescent="0.2">
      <c r="B347" s="120"/>
      <c r="C347" s="254"/>
      <c r="D347" s="187"/>
      <c r="E347" s="187"/>
      <c r="F347" s="187"/>
      <c r="G347" s="187"/>
    </row>
    <row r="348" spans="2:7" x14ac:dyDescent="0.2">
      <c r="B348" s="120"/>
      <c r="C348" s="254"/>
      <c r="D348" s="187"/>
      <c r="E348" s="187"/>
      <c r="F348" s="187"/>
      <c r="G348" s="187"/>
    </row>
    <row r="349" spans="2:7" x14ac:dyDescent="0.2">
      <c r="B349" s="120"/>
      <c r="C349" s="254"/>
      <c r="D349" s="187"/>
      <c r="E349" s="187"/>
      <c r="F349" s="187"/>
      <c r="G349" s="187"/>
    </row>
    <row r="350" spans="2:7" x14ac:dyDescent="0.2">
      <c r="B350" s="120"/>
      <c r="C350" s="254"/>
      <c r="D350" s="187"/>
      <c r="E350" s="187"/>
      <c r="F350" s="187"/>
      <c r="G350" s="187"/>
    </row>
    <row r="351" spans="2:7" x14ac:dyDescent="0.2">
      <c r="B351" s="120"/>
      <c r="C351" s="254"/>
      <c r="D351" s="187"/>
      <c r="E351" s="187"/>
      <c r="F351" s="187"/>
      <c r="G351" s="187"/>
    </row>
    <row r="352" spans="2:7" x14ac:dyDescent="0.2">
      <c r="B352" s="120"/>
      <c r="C352" s="254"/>
      <c r="D352" s="187"/>
      <c r="E352" s="187"/>
      <c r="F352" s="187"/>
      <c r="G352" s="187"/>
    </row>
    <row r="353" spans="2:7" x14ac:dyDescent="0.2">
      <c r="B353" s="120"/>
      <c r="C353" s="254"/>
      <c r="D353" s="187"/>
      <c r="E353" s="187"/>
      <c r="F353" s="187"/>
      <c r="G353" s="187"/>
    </row>
    <row r="354" spans="2:7" x14ac:dyDescent="0.2">
      <c r="B354" s="120"/>
      <c r="C354" s="254"/>
      <c r="D354" s="187"/>
      <c r="E354" s="187"/>
      <c r="F354" s="187"/>
      <c r="G354" s="187"/>
    </row>
    <row r="355" spans="2:7" x14ac:dyDescent="0.2">
      <c r="B355" s="120"/>
      <c r="C355" s="254"/>
      <c r="D355" s="187"/>
      <c r="E355" s="187"/>
      <c r="F355" s="187"/>
      <c r="G355" s="187"/>
    </row>
    <row r="356" spans="2:7" x14ac:dyDescent="0.2">
      <c r="B356" s="120"/>
      <c r="C356" s="254"/>
      <c r="D356" s="187"/>
      <c r="E356" s="187"/>
      <c r="F356" s="187"/>
      <c r="G356" s="187"/>
    </row>
    <row r="357" spans="2:7" x14ac:dyDescent="0.2">
      <c r="B357" s="120"/>
      <c r="C357" s="254"/>
      <c r="D357" s="187"/>
      <c r="E357" s="187"/>
      <c r="F357" s="187"/>
      <c r="G357" s="187"/>
    </row>
    <row r="358" spans="2:7" x14ac:dyDescent="0.2">
      <c r="B358" s="120"/>
      <c r="C358" s="254"/>
      <c r="D358" s="187"/>
      <c r="E358" s="187"/>
      <c r="F358" s="187"/>
      <c r="G358" s="187"/>
    </row>
    <row r="359" spans="2:7" x14ac:dyDescent="0.2">
      <c r="B359" s="120"/>
      <c r="C359" s="254"/>
      <c r="D359" s="187"/>
      <c r="E359" s="187"/>
      <c r="F359" s="187"/>
      <c r="G359" s="187"/>
    </row>
    <row r="360" spans="2:7" x14ac:dyDescent="0.2">
      <c r="B360" s="120"/>
      <c r="C360" s="254"/>
      <c r="D360" s="187"/>
      <c r="E360" s="187"/>
      <c r="F360" s="187"/>
      <c r="G360" s="187"/>
    </row>
    <row r="361" spans="2:7" x14ac:dyDescent="0.2">
      <c r="B361" s="120"/>
      <c r="C361" s="254"/>
      <c r="D361" s="187"/>
      <c r="E361" s="187"/>
      <c r="F361" s="187"/>
      <c r="G361" s="187"/>
    </row>
    <row r="362" spans="2:7" x14ac:dyDescent="0.2">
      <c r="B362" s="120"/>
      <c r="C362" s="254"/>
      <c r="D362" s="187"/>
      <c r="E362" s="187"/>
      <c r="F362" s="187"/>
      <c r="G362" s="187"/>
    </row>
    <row r="363" spans="2:7" x14ac:dyDescent="0.2">
      <c r="B363" s="120"/>
      <c r="C363" s="254"/>
      <c r="D363" s="187"/>
      <c r="E363" s="187"/>
      <c r="F363" s="187"/>
      <c r="G363" s="187"/>
    </row>
    <row r="364" spans="2:7" x14ac:dyDescent="0.2">
      <c r="B364" s="120"/>
      <c r="C364" s="254"/>
      <c r="D364" s="187"/>
      <c r="E364" s="187"/>
      <c r="F364" s="187"/>
      <c r="G364" s="187"/>
    </row>
    <row r="365" spans="2:7" x14ac:dyDescent="0.2">
      <c r="B365" s="120"/>
      <c r="C365" s="254"/>
      <c r="D365" s="187"/>
      <c r="E365" s="187"/>
      <c r="F365" s="187"/>
      <c r="G365" s="187"/>
    </row>
    <row r="366" spans="2:7" x14ac:dyDescent="0.2">
      <c r="B366" s="120"/>
      <c r="C366" s="254"/>
      <c r="D366" s="187"/>
      <c r="E366" s="187"/>
      <c r="F366" s="187"/>
      <c r="G366" s="187"/>
    </row>
    <row r="367" spans="2:7" x14ac:dyDescent="0.2">
      <c r="B367" s="120"/>
      <c r="C367" s="254"/>
      <c r="D367" s="187"/>
      <c r="E367" s="187"/>
      <c r="F367" s="187"/>
      <c r="G367" s="187"/>
    </row>
    <row r="368" spans="2:7" x14ac:dyDescent="0.2">
      <c r="B368" s="120"/>
      <c r="C368" s="254"/>
      <c r="D368" s="187"/>
      <c r="E368" s="187"/>
      <c r="F368" s="187"/>
      <c r="G368" s="187"/>
    </row>
    <row r="369" spans="2:7" x14ac:dyDescent="0.2">
      <c r="B369" s="120"/>
      <c r="C369" s="254"/>
      <c r="D369" s="187"/>
      <c r="E369" s="187"/>
      <c r="F369" s="187"/>
      <c r="G369" s="187"/>
    </row>
    <row r="370" spans="2:7" x14ac:dyDescent="0.2">
      <c r="B370" s="120"/>
      <c r="C370" s="254"/>
      <c r="D370" s="187"/>
      <c r="E370" s="187"/>
      <c r="F370" s="187"/>
      <c r="G370" s="187"/>
    </row>
    <row r="371" spans="2:7" x14ac:dyDescent="0.2">
      <c r="B371" s="120"/>
      <c r="C371" s="254"/>
      <c r="D371" s="187"/>
      <c r="E371" s="187"/>
      <c r="F371" s="187"/>
      <c r="G371" s="187"/>
    </row>
    <row r="372" spans="2:7" x14ac:dyDescent="0.2">
      <c r="B372" s="120"/>
      <c r="C372" s="254"/>
      <c r="D372" s="187"/>
      <c r="E372" s="187"/>
      <c r="F372" s="187"/>
      <c r="G372" s="187"/>
    </row>
    <row r="373" spans="2:7" x14ac:dyDescent="0.2">
      <c r="B373" s="120"/>
      <c r="C373" s="254"/>
      <c r="D373" s="187"/>
      <c r="E373" s="187"/>
      <c r="F373" s="187"/>
      <c r="G373" s="187"/>
    </row>
    <row r="374" spans="2:7" x14ac:dyDescent="0.2">
      <c r="B374" s="120"/>
      <c r="C374" s="254"/>
      <c r="D374" s="187"/>
      <c r="E374" s="187"/>
      <c r="F374" s="187"/>
      <c r="G374" s="187"/>
    </row>
    <row r="375" spans="2:7" x14ac:dyDescent="0.2">
      <c r="B375" s="120"/>
      <c r="C375" s="254"/>
      <c r="D375" s="187"/>
      <c r="E375" s="187"/>
      <c r="F375" s="187"/>
      <c r="G375" s="187"/>
    </row>
    <row r="376" spans="2:7" x14ac:dyDescent="0.2">
      <c r="B376" s="120"/>
      <c r="C376" s="254"/>
      <c r="D376" s="187"/>
      <c r="E376" s="187"/>
      <c r="F376" s="187"/>
      <c r="G376" s="187"/>
    </row>
    <row r="377" spans="2:7" x14ac:dyDescent="0.2">
      <c r="B377" s="120"/>
      <c r="C377" s="254"/>
      <c r="D377" s="187"/>
      <c r="E377" s="187"/>
      <c r="F377" s="187"/>
      <c r="G377" s="187"/>
    </row>
    <row r="378" spans="2:7" x14ac:dyDescent="0.2">
      <c r="B378" s="120"/>
      <c r="C378" s="254"/>
      <c r="D378" s="187"/>
      <c r="E378" s="187"/>
      <c r="F378" s="187"/>
      <c r="G378" s="187"/>
    </row>
    <row r="379" spans="2:7" x14ac:dyDescent="0.2">
      <c r="B379" s="120"/>
      <c r="C379" s="254"/>
      <c r="D379" s="187"/>
      <c r="E379" s="187"/>
      <c r="F379" s="187"/>
      <c r="G379" s="187"/>
    </row>
    <row r="380" spans="2:7" x14ac:dyDescent="0.2">
      <c r="B380" s="120"/>
      <c r="C380" s="254"/>
      <c r="D380" s="187"/>
      <c r="E380" s="187"/>
      <c r="F380" s="187"/>
      <c r="G380" s="187"/>
    </row>
    <row r="381" spans="2:7" x14ac:dyDescent="0.2">
      <c r="B381" s="120"/>
      <c r="C381" s="254"/>
      <c r="D381" s="187"/>
      <c r="E381" s="187"/>
      <c r="F381" s="187"/>
      <c r="G381" s="187"/>
    </row>
    <row r="382" spans="2:7" x14ac:dyDescent="0.2">
      <c r="B382" s="120"/>
      <c r="C382" s="254"/>
      <c r="D382" s="187"/>
      <c r="E382" s="187"/>
      <c r="F382" s="187"/>
      <c r="G382" s="187"/>
    </row>
    <row r="383" spans="2:7" x14ac:dyDescent="0.2">
      <c r="B383" s="120"/>
      <c r="C383" s="254"/>
      <c r="D383" s="187"/>
      <c r="E383" s="187"/>
      <c r="F383" s="187"/>
      <c r="G383" s="187"/>
    </row>
    <row r="384" spans="2:7" x14ac:dyDescent="0.2">
      <c r="B384" s="120"/>
      <c r="C384" s="254"/>
      <c r="D384" s="187"/>
      <c r="E384" s="187"/>
      <c r="F384" s="187"/>
      <c r="G384" s="187"/>
    </row>
    <row r="385" spans="2:7" x14ac:dyDescent="0.2">
      <c r="B385" s="120"/>
      <c r="C385" s="254"/>
      <c r="D385" s="187"/>
      <c r="E385" s="187"/>
      <c r="F385" s="187"/>
      <c r="G385" s="187"/>
    </row>
    <row r="386" spans="2:7" x14ac:dyDescent="0.2">
      <c r="B386" s="120"/>
      <c r="C386" s="254"/>
      <c r="D386" s="187"/>
      <c r="E386" s="187"/>
      <c r="F386" s="187"/>
      <c r="G386" s="187"/>
    </row>
    <row r="387" spans="2:7" x14ac:dyDescent="0.2">
      <c r="B387" s="120"/>
      <c r="C387" s="254"/>
      <c r="D387" s="187"/>
      <c r="E387" s="187"/>
      <c r="F387" s="187"/>
      <c r="G387" s="187"/>
    </row>
    <row r="388" spans="2:7" x14ac:dyDescent="0.2">
      <c r="B388" s="120"/>
      <c r="C388" s="254"/>
      <c r="D388" s="187"/>
      <c r="E388" s="187"/>
      <c r="F388" s="187"/>
      <c r="G388" s="187"/>
    </row>
    <row r="389" spans="2:7" x14ac:dyDescent="0.2">
      <c r="B389" s="120"/>
      <c r="C389" s="254"/>
      <c r="D389" s="187"/>
      <c r="E389" s="187"/>
      <c r="F389" s="187"/>
      <c r="G389" s="187"/>
    </row>
    <row r="390" spans="2:7" x14ac:dyDescent="0.2">
      <c r="B390" s="120"/>
      <c r="C390" s="254"/>
      <c r="D390" s="187"/>
      <c r="E390" s="187"/>
      <c r="F390" s="187"/>
      <c r="G390" s="187"/>
    </row>
    <row r="391" spans="2:7" x14ac:dyDescent="0.2">
      <c r="B391" s="120"/>
      <c r="C391" s="254"/>
      <c r="D391" s="187"/>
      <c r="E391" s="187"/>
      <c r="F391" s="187"/>
      <c r="G391" s="187"/>
    </row>
    <row r="392" spans="2:7" x14ac:dyDescent="0.2">
      <c r="B392" s="120"/>
      <c r="C392" s="254"/>
      <c r="D392" s="187"/>
      <c r="E392" s="187"/>
      <c r="F392" s="187"/>
      <c r="G392" s="187"/>
    </row>
    <row r="393" spans="2:7" x14ac:dyDescent="0.2">
      <c r="B393" s="120"/>
      <c r="C393" s="254"/>
      <c r="D393" s="187"/>
      <c r="E393" s="187"/>
      <c r="F393" s="187"/>
      <c r="G393" s="187"/>
    </row>
    <row r="394" spans="2:7" x14ac:dyDescent="0.2">
      <c r="B394" s="120"/>
      <c r="C394" s="254"/>
      <c r="D394" s="187"/>
      <c r="E394" s="187"/>
      <c r="F394" s="187"/>
      <c r="G394" s="187"/>
    </row>
    <row r="395" spans="2:7" x14ac:dyDescent="0.2">
      <c r="B395" s="120"/>
      <c r="C395" s="254"/>
      <c r="D395" s="187"/>
      <c r="E395" s="187"/>
      <c r="F395" s="187"/>
      <c r="G395" s="187"/>
    </row>
    <row r="396" spans="2:7" x14ac:dyDescent="0.2">
      <c r="B396" s="120"/>
      <c r="C396" s="254"/>
      <c r="D396" s="187"/>
      <c r="E396" s="187"/>
      <c r="F396" s="187"/>
      <c r="G396" s="187"/>
    </row>
    <row r="397" spans="2:7" x14ac:dyDescent="0.2">
      <c r="B397" s="120"/>
      <c r="C397" s="254"/>
      <c r="D397" s="187"/>
      <c r="E397" s="187"/>
      <c r="F397" s="187"/>
      <c r="G397" s="187"/>
    </row>
    <row r="398" spans="2:7" x14ac:dyDescent="0.2">
      <c r="B398" s="120"/>
      <c r="C398" s="254"/>
      <c r="D398" s="187"/>
      <c r="E398" s="187"/>
      <c r="F398" s="187"/>
      <c r="G398" s="187"/>
    </row>
    <row r="399" spans="2:7" x14ac:dyDescent="0.2">
      <c r="B399" s="120"/>
      <c r="C399" s="254"/>
      <c r="D399" s="187"/>
      <c r="E399" s="187"/>
      <c r="F399" s="187"/>
      <c r="G399" s="187"/>
    </row>
    <row r="400" spans="2:7" x14ac:dyDescent="0.2">
      <c r="B400" s="120"/>
      <c r="C400" s="254"/>
      <c r="D400" s="187"/>
      <c r="E400" s="187"/>
      <c r="F400" s="187"/>
      <c r="G400" s="187"/>
    </row>
    <row r="401" spans="2:7" x14ac:dyDescent="0.2">
      <c r="B401" s="120"/>
      <c r="C401" s="254"/>
      <c r="D401" s="187"/>
      <c r="E401" s="187"/>
      <c r="F401" s="187"/>
      <c r="G401" s="187"/>
    </row>
    <row r="402" spans="2:7" x14ac:dyDescent="0.2">
      <c r="B402" s="120"/>
      <c r="C402" s="254"/>
      <c r="D402" s="187"/>
      <c r="E402" s="187"/>
      <c r="F402" s="187"/>
      <c r="G402" s="187"/>
    </row>
    <row r="403" spans="2:7" x14ac:dyDescent="0.2">
      <c r="B403" s="120"/>
      <c r="C403" s="254"/>
      <c r="D403" s="187"/>
      <c r="E403" s="187"/>
      <c r="F403" s="187"/>
      <c r="G403" s="187"/>
    </row>
    <row r="404" spans="2:7" x14ac:dyDescent="0.2">
      <c r="B404" s="120"/>
      <c r="C404" s="254"/>
      <c r="D404" s="187"/>
      <c r="E404" s="187"/>
      <c r="F404" s="187"/>
      <c r="G404" s="187"/>
    </row>
    <row r="405" spans="2:7" x14ac:dyDescent="0.2">
      <c r="B405" s="120"/>
      <c r="C405" s="254"/>
      <c r="D405" s="187"/>
      <c r="E405" s="187"/>
      <c r="F405" s="187"/>
      <c r="G405" s="187"/>
    </row>
    <row r="406" spans="2:7" x14ac:dyDescent="0.2">
      <c r="B406" s="120"/>
      <c r="C406" s="254"/>
      <c r="D406" s="187"/>
      <c r="E406" s="187"/>
      <c r="F406" s="187"/>
      <c r="G406" s="187"/>
    </row>
    <row r="407" spans="2:7" x14ac:dyDescent="0.2">
      <c r="B407" s="120"/>
      <c r="C407" s="254"/>
      <c r="D407" s="187"/>
      <c r="E407" s="187"/>
      <c r="F407" s="187"/>
      <c r="G407" s="187"/>
    </row>
    <row r="408" spans="2:7" x14ac:dyDescent="0.2">
      <c r="B408" s="120"/>
      <c r="C408" s="254"/>
      <c r="D408" s="187"/>
      <c r="E408" s="187"/>
      <c r="F408" s="187"/>
      <c r="G408" s="187"/>
    </row>
    <row r="409" spans="2:7" x14ac:dyDescent="0.2">
      <c r="B409" s="120"/>
      <c r="C409" s="254"/>
      <c r="D409" s="187"/>
      <c r="E409" s="187"/>
      <c r="F409" s="187"/>
      <c r="G409" s="187"/>
    </row>
    <row r="410" spans="2:7" x14ac:dyDescent="0.2">
      <c r="B410" s="120"/>
      <c r="C410" s="254"/>
      <c r="D410" s="187"/>
      <c r="E410" s="187"/>
      <c r="F410" s="187"/>
      <c r="G410" s="187"/>
    </row>
    <row r="411" spans="2:7" x14ac:dyDescent="0.2">
      <c r="B411" s="120"/>
      <c r="C411" s="254"/>
      <c r="D411" s="187"/>
      <c r="E411" s="187"/>
      <c r="F411" s="187"/>
      <c r="G411" s="187"/>
    </row>
    <row r="412" spans="2:7" x14ac:dyDescent="0.2">
      <c r="B412" s="120"/>
      <c r="C412" s="254"/>
      <c r="D412" s="187"/>
      <c r="E412" s="187"/>
      <c r="F412" s="187"/>
      <c r="G412" s="187"/>
    </row>
    <row r="413" spans="2:7" x14ac:dyDescent="0.2">
      <c r="B413" s="120"/>
      <c r="C413" s="254"/>
      <c r="D413" s="187"/>
      <c r="E413" s="187"/>
      <c r="F413" s="187"/>
      <c r="G413" s="187"/>
    </row>
    <row r="414" spans="2:7" x14ac:dyDescent="0.2">
      <c r="B414" s="120"/>
      <c r="C414" s="254"/>
      <c r="D414" s="187"/>
      <c r="E414" s="187"/>
      <c r="F414" s="187"/>
      <c r="G414" s="187"/>
    </row>
    <row r="415" spans="2:7" x14ac:dyDescent="0.2">
      <c r="B415" s="120"/>
      <c r="C415" s="254"/>
      <c r="D415" s="187"/>
      <c r="E415" s="187"/>
      <c r="F415" s="187"/>
      <c r="G415" s="187"/>
    </row>
    <row r="416" spans="2:7" x14ac:dyDescent="0.2">
      <c r="B416" s="120"/>
      <c r="C416" s="254"/>
      <c r="D416" s="187"/>
      <c r="E416" s="187"/>
      <c r="F416" s="187"/>
      <c r="G416" s="187"/>
    </row>
    <row r="417" spans="2:7" x14ac:dyDescent="0.2">
      <c r="B417" s="120"/>
      <c r="C417" s="254"/>
      <c r="D417" s="187"/>
      <c r="E417" s="187"/>
      <c r="F417" s="187"/>
      <c r="G417" s="187"/>
    </row>
    <row r="418" spans="2:7" x14ac:dyDescent="0.2">
      <c r="B418" s="120"/>
      <c r="C418" s="254"/>
      <c r="D418" s="187"/>
      <c r="E418" s="187"/>
      <c r="F418" s="187"/>
      <c r="G418" s="187"/>
    </row>
    <row r="419" spans="2:7" x14ac:dyDescent="0.2">
      <c r="B419" s="120"/>
      <c r="C419" s="254"/>
      <c r="D419" s="187"/>
      <c r="E419" s="187"/>
      <c r="F419" s="187"/>
      <c r="G419" s="187"/>
    </row>
    <row r="420" spans="2:7" x14ac:dyDescent="0.2">
      <c r="B420" s="120"/>
      <c r="C420" s="254"/>
      <c r="D420" s="187"/>
      <c r="E420" s="187"/>
      <c r="F420" s="187"/>
      <c r="G420" s="187"/>
    </row>
    <row r="421" spans="2:7" x14ac:dyDescent="0.2">
      <c r="B421" s="120"/>
      <c r="C421" s="254"/>
      <c r="D421" s="187"/>
      <c r="E421" s="187"/>
      <c r="F421" s="187"/>
      <c r="G421" s="187"/>
    </row>
    <row r="422" spans="2:7" x14ac:dyDescent="0.2">
      <c r="B422" s="120"/>
      <c r="C422" s="254"/>
      <c r="D422" s="187"/>
      <c r="E422" s="187"/>
      <c r="F422" s="187"/>
      <c r="G422" s="187"/>
    </row>
    <row r="423" spans="2:7" x14ac:dyDescent="0.2">
      <c r="B423" s="120"/>
      <c r="C423" s="254"/>
      <c r="D423" s="187"/>
      <c r="E423" s="187"/>
      <c r="F423" s="187"/>
      <c r="G423" s="187"/>
    </row>
    <row r="424" spans="2:7" x14ac:dyDescent="0.2">
      <c r="B424" s="120"/>
      <c r="C424" s="254"/>
      <c r="D424" s="187"/>
      <c r="E424" s="187"/>
      <c r="F424" s="187"/>
      <c r="G424" s="187"/>
    </row>
    <row r="425" spans="2:7" x14ac:dyDescent="0.2">
      <c r="B425" s="120"/>
      <c r="C425" s="254"/>
      <c r="D425" s="187"/>
      <c r="E425" s="187"/>
      <c r="F425" s="187"/>
      <c r="G425" s="187"/>
    </row>
    <row r="426" spans="2:7" x14ac:dyDescent="0.2">
      <c r="B426" s="120"/>
      <c r="C426" s="254"/>
      <c r="D426" s="187"/>
      <c r="E426" s="187"/>
      <c r="F426" s="187"/>
      <c r="G426" s="187"/>
    </row>
    <row r="427" spans="2:7" x14ac:dyDescent="0.2">
      <c r="B427" s="120"/>
      <c r="C427" s="254"/>
      <c r="D427" s="187"/>
      <c r="E427" s="187"/>
      <c r="F427" s="187"/>
      <c r="G427" s="187"/>
    </row>
    <row r="428" spans="2:7" x14ac:dyDescent="0.2">
      <c r="B428" s="120"/>
      <c r="C428" s="254"/>
      <c r="D428" s="187"/>
      <c r="E428" s="187"/>
      <c r="F428" s="187"/>
      <c r="G428" s="187"/>
    </row>
    <row r="429" spans="2:7" x14ac:dyDescent="0.2">
      <c r="B429" s="120"/>
      <c r="C429" s="254"/>
      <c r="D429" s="187"/>
      <c r="E429" s="187"/>
      <c r="F429" s="187"/>
      <c r="G429" s="187"/>
    </row>
    <row r="430" spans="2:7" x14ac:dyDescent="0.2">
      <c r="B430" s="120"/>
      <c r="C430" s="254"/>
      <c r="D430" s="187"/>
      <c r="E430" s="187"/>
      <c r="F430" s="187"/>
      <c r="G430" s="187"/>
    </row>
    <row r="431" spans="2:7" x14ac:dyDescent="0.2">
      <c r="B431" s="120"/>
      <c r="C431" s="254"/>
      <c r="D431" s="187"/>
      <c r="E431" s="187"/>
      <c r="F431" s="187"/>
      <c r="G431" s="187"/>
    </row>
    <row r="432" spans="2:7" x14ac:dyDescent="0.2">
      <c r="B432" s="120"/>
      <c r="C432" s="254"/>
      <c r="D432" s="187"/>
      <c r="E432" s="187"/>
      <c r="F432" s="187"/>
      <c r="G432" s="187"/>
    </row>
    <row r="433" spans="2:7" x14ac:dyDescent="0.2">
      <c r="B433" s="120"/>
      <c r="C433" s="254"/>
      <c r="D433" s="187"/>
      <c r="E433" s="187"/>
      <c r="F433" s="187"/>
      <c r="G433" s="187"/>
    </row>
    <row r="434" spans="2:7" x14ac:dyDescent="0.2">
      <c r="B434" s="120"/>
      <c r="C434" s="254"/>
      <c r="D434" s="187"/>
      <c r="E434" s="187"/>
      <c r="F434" s="187"/>
      <c r="G434" s="187"/>
    </row>
    <row r="435" spans="2:7" x14ac:dyDescent="0.2">
      <c r="B435" s="120"/>
      <c r="C435" s="254"/>
      <c r="D435" s="187"/>
      <c r="E435" s="187"/>
      <c r="F435" s="187"/>
      <c r="G435" s="187"/>
    </row>
    <row r="436" spans="2:7" x14ac:dyDescent="0.2">
      <c r="B436" s="120"/>
      <c r="C436" s="254"/>
      <c r="D436" s="187"/>
      <c r="E436" s="187"/>
      <c r="F436" s="187"/>
      <c r="G436" s="187"/>
    </row>
    <row r="437" spans="2:7" x14ac:dyDescent="0.2">
      <c r="B437" s="120"/>
      <c r="C437" s="254"/>
      <c r="D437" s="187"/>
      <c r="E437" s="187"/>
      <c r="F437" s="187"/>
      <c r="G437" s="187"/>
    </row>
    <row r="438" spans="2:7" x14ac:dyDescent="0.2">
      <c r="B438" s="120"/>
      <c r="C438" s="254"/>
      <c r="D438" s="187"/>
      <c r="E438" s="187"/>
      <c r="F438" s="187"/>
      <c r="G438" s="187"/>
    </row>
    <row r="439" spans="2:7" x14ac:dyDescent="0.2">
      <c r="B439" s="120"/>
      <c r="C439" s="254"/>
      <c r="D439" s="187"/>
      <c r="E439" s="187"/>
      <c r="F439" s="187"/>
      <c r="G439" s="187"/>
    </row>
    <row r="440" spans="2:7" x14ac:dyDescent="0.2">
      <c r="B440" s="120"/>
      <c r="C440" s="254"/>
      <c r="D440" s="187"/>
      <c r="E440" s="187"/>
      <c r="F440" s="187"/>
      <c r="G440" s="187"/>
    </row>
    <row r="441" spans="2:7" x14ac:dyDescent="0.2">
      <c r="B441" s="120"/>
      <c r="C441" s="254"/>
      <c r="D441" s="187"/>
      <c r="E441" s="187"/>
      <c r="F441" s="187"/>
      <c r="G441" s="187"/>
    </row>
    <row r="442" spans="2:7" x14ac:dyDescent="0.2">
      <c r="B442" s="120"/>
      <c r="C442" s="254"/>
      <c r="D442" s="187"/>
      <c r="E442" s="187"/>
      <c r="F442" s="187"/>
      <c r="G442" s="187"/>
    </row>
    <row r="443" spans="2:7" x14ac:dyDescent="0.2">
      <c r="B443" s="120"/>
      <c r="C443" s="254"/>
      <c r="D443" s="187"/>
      <c r="E443" s="187"/>
      <c r="F443" s="187"/>
      <c r="G443" s="187"/>
    </row>
    <row r="444" spans="2:7" x14ac:dyDescent="0.2">
      <c r="B444" s="120"/>
      <c r="C444" s="254"/>
      <c r="D444" s="187"/>
      <c r="E444" s="187"/>
      <c r="F444" s="187"/>
      <c r="G444" s="187"/>
    </row>
    <row r="445" spans="2:7" x14ac:dyDescent="0.2">
      <c r="B445" s="120"/>
      <c r="C445" s="254"/>
      <c r="D445" s="187"/>
      <c r="E445" s="187"/>
      <c r="F445" s="187"/>
      <c r="G445" s="187"/>
    </row>
    <row r="446" spans="2:7" x14ac:dyDescent="0.2">
      <c r="B446" s="120"/>
      <c r="C446" s="254"/>
      <c r="D446" s="187"/>
      <c r="E446" s="187"/>
      <c r="F446" s="187"/>
      <c r="G446" s="187"/>
    </row>
    <row r="447" spans="2:7" x14ac:dyDescent="0.2">
      <c r="B447" s="120"/>
      <c r="C447" s="254"/>
      <c r="D447" s="187"/>
      <c r="E447" s="187"/>
      <c r="F447" s="187"/>
      <c r="G447" s="187"/>
    </row>
    <row r="448" spans="2:7" x14ac:dyDescent="0.2">
      <c r="B448" s="120"/>
      <c r="C448" s="254"/>
      <c r="D448" s="187"/>
      <c r="E448" s="187"/>
      <c r="F448" s="187"/>
      <c r="G448" s="187"/>
    </row>
    <row r="449" spans="2:7" x14ac:dyDescent="0.2">
      <c r="B449" s="120"/>
      <c r="C449" s="254"/>
      <c r="D449" s="187"/>
      <c r="E449" s="187"/>
      <c r="F449" s="187"/>
      <c r="G449" s="187"/>
    </row>
    <row r="450" spans="2:7" x14ac:dyDescent="0.2">
      <c r="B450" s="120"/>
      <c r="C450" s="254"/>
      <c r="D450" s="187"/>
      <c r="E450" s="187"/>
      <c r="F450" s="187"/>
      <c r="G450" s="187"/>
    </row>
    <row r="451" spans="2:7" x14ac:dyDescent="0.2">
      <c r="B451" s="120"/>
      <c r="C451" s="254"/>
      <c r="D451" s="187"/>
      <c r="E451" s="187"/>
      <c r="F451" s="187"/>
      <c r="G451" s="187"/>
    </row>
    <row r="452" spans="2:7" x14ac:dyDescent="0.2">
      <c r="B452" s="120"/>
      <c r="C452" s="254"/>
      <c r="D452" s="187"/>
      <c r="E452" s="187"/>
      <c r="F452" s="187"/>
      <c r="G452" s="187"/>
    </row>
    <row r="453" spans="2:7" x14ac:dyDescent="0.2">
      <c r="B453" s="120"/>
      <c r="C453" s="254"/>
      <c r="D453" s="187"/>
      <c r="E453" s="187"/>
      <c r="F453" s="187"/>
      <c r="G453" s="187"/>
    </row>
    <row r="454" spans="2:7" x14ac:dyDescent="0.2">
      <c r="B454" s="120"/>
      <c r="C454" s="254"/>
      <c r="D454" s="187"/>
      <c r="E454" s="187"/>
      <c r="F454" s="187"/>
      <c r="G454" s="187"/>
    </row>
    <row r="455" spans="2:7" x14ac:dyDescent="0.2">
      <c r="B455" s="120"/>
      <c r="C455" s="254"/>
      <c r="D455" s="187"/>
      <c r="E455" s="187"/>
      <c r="F455" s="187"/>
      <c r="G455" s="187"/>
    </row>
    <row r="456" spans="2:7" x14ac:dyDescent="0.2">
      <c r="B456" s="120"/>
      <c r="C456" s="254"/>
      <c r="D456" s="187"/>
      <c r="E456" s="187"/>
      <c r="F456" s="187"/>
      <c r="G456" s="187"/>
    </row>
    <row r="457" spans="2:7" x14ac:dyDescent="0.2">
      <c r="B457" s="120"/>
      <c r="C457" s="254"/>
      <c r="D457" s="187"/>
      <c r="E457" s="187"/>
      <c r="F457" s="187"/>
      <c r="G457" s="187"/>
    </row>
    <row r="458" spans="2:7" x14ac:dyDescent="0.2">
      <c r="B458" s="120"/>
      <c r="C458" s="254"/>
      <c r="D458" s="187"/>
      <c r="E458" s="187"/>
      <c r="F458" s="187"/>
      <c r="G458" s="187"/>
    </row>
    <row r="459" spans="2:7" x14ac:dyDescent="0.2">
      <c r="B459" s="120"/>
      <c r="C459" s="254"/>
      <c r="D459" s="187"/>
      <c r="E459" s="187"/>
      <c r="F459" s="187"/>
      <c r="G459" s="187"/>
    </row>
  </sheetData>
  <mergeCells count="5">
    <mergeCell ref="A2:B4"/>
    <mergeCell ref="A5:A24"/>
    <mergeCell ref="B45:G45"/>
    <mergeCell ref="A25:A39"/>
    <mergeCell ref="B46:G48"/>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T458"/>
  <sheetViews>
    <sheetView workbookViewId="0">
      <selection activeCell="E15" sqref="E15"/>
    </sheetView>
  </sheetViews>
  <sheetFormatPr defaultColWidth="8.7265625" defaultRowHeight="12.75" x14ac:dyDescent="0.2"/>
  <cols>
    <col min="1" max="1" width="2.26953125" style="120" customWidth="1"/>
    <col min="2" max="2" width="44.08984375" style="156" customWidth="1"/>
    <col min="3" max="3" width="13.26953125" style="177" customWidth="1"/>
    <col min="4" max="4" width="13.453125" style="177" customWidth="1"/>
    <col min="5" max="5" width="13.26953125" style="177" customWidth="1"/>
    <col min="6" max="6" width="13.453125" style="177" customWidth="1"/>
    <col min="7" max="7" width="13.08984375" style="177" customWidth="1"/>
    <col min="8" max="9" width="8.7265625" style="158"/>
    <col min="10" max="10" width="1.26953125" style="158" customWidth="1"/>
    <col min="11" max="46" width="8.7265625" style="158"/>
    <col min="47" max="16384" width="8.7265625" style="120"/>
  </cols>
  <sheetData>
    <row r="1" spans="1:46" ht="20.100000000000001" customHeight="1" thickBot="1" x14ac:dyDescent="0.25">
      <c r="C1" s="157"/>
      <c r="D1" s="157"/>
      <c r="E1" s="157"/>
      <c r="F1" s="157"/>
      <c r="G1" s="157"/>
    </row>
    <row r="2" spans="1:46" ht="27.75" customHeight="1" x14ac:dyDescent="0.2">
      <c r="A2" s="300" t="s">
        <v>105</v>
      </c>
      <c r="B2" s="308"/>
      <c r="C2" s="159" t="s">
        <v>18</v>
      </c>
      <c r="D2" s="159" t="s">
        <v>18</v>
      </c>
      <c r="E2" s="159" t="s">
        <v>18</v>
      </c>
      <c r="F2" s="159" t="s">
        <v>18</v>
      </c>
      <c r="G2" s="160" t="s">
        <v>18</v>
      </c>
    </row>
    <row r="3" spans="1:46" ht="11.25" customHeight="1" x14ac:dyDescent="0.2">
      <c r="A3" s="302"/>
      <c r="B3" s="309"/>
      <c r="C3" s="139" t="s">
        <v>43</v>
      </c>
      <c r="D3" s="139" t="s">
        <v>117</v>
      </c>
      <c r="E3" s="139" t="s">
        <v>118</v>
      </c>
      <c r="F3" s="139" t="s">
        <v>119</v>
      </c>
      <c r="G3" s="161" t="s">
        <v>120</v>
      </c>
    </row>
    <row r="4" spans="1:46" ht="14.25" customHeight="1" thickBot="1" x14ac:dyDescent="0.25">
      <c r="A4" s="310"/>
      <c r="B4" s="311"/>
      <c r="C4" s="162"/>
      <c r="D4" s="143"/>
      <c r="E4" s="143"/>
      <c r="F4" s="143"/>
      <c r="G4" s="163"/>
    </row>
    <row r="5" spans="1:46" s="166" customFormat="1" ht="12" customHeight="1" x14ac:dyDescent="0.2">
      <c r="A5" s="298" t="s">
        <v>100</v>
      </c>
      <c r="B5" s="113" t="s">
        <v>152</v>
      </c>
      <c r="C5" s="164"/>
      <c r="D5" s="164"/>
      <c r="E5" s="164"/>
      <c r="F5" s="164"/>
      <c r="G5" s="165"/>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row>
    <row r="6" spans="1:46" ht="12" customHeight="1" x14ac:dyDescent="0.2">
      <c r="A6" s="298"/>
      <c r="B6" s="201" t="s">
        <v>52</v>
      </c>
      <c r="C6" s="230">
        <f>'6. SFY 2018'!I4</f>
        <v>5026520736.759861</v>
      </c>
      <c r="D6" s="230">
        <f>'7. SFY 2019'!I4</f>
        <v>5646477091.6446056</v>
      </c>
      <c r="E6" s="230">
        <f>'8. SFY 2020'!I4</f>
        <v>6168142765.2385273</v>
      </c>
      <c r="F6" s="167"/>
      <c r="G6" s="168"/>
      <c r="AN6" s="120"/>
      <c r="AO6" s="120"/>
      <c r="AP6" s="120"/>
      <c r="AQ6" s="120"/>
      <c r="AR6" s="120"/>
      <c r="AS6" s="120"/>
      <c r="AT6" s="120"/>
    </row>
    <row r="7" spans="1:46" ht="14.25" x14ac:dyDescent="0.2">
      <c r="A7" s="298"/>
      <c r="B7" s="271" t="s">
        <v>183</v>
      </c>
      <c r="C7" s="231">
        <f>'6. SFY 2018'!I5</f>
        <v>494993215.29922462</v>
      </c>
      <c r="D7" s="232">
        <f>'7. SFY 2019'!I5</f>
        <v>408965546.58068287</v>
      </c>
      <c r="E7" s="232">
        <f>'8. SFY 2020'!I5</f>
        <v>425520358.45462644</v>
      </c>
      <c r="F7" s="169"/>
      <c r="G7" s="170"/>
      <c r="AN7" s="120"/>
      <c r="AO7" s="120"/>
      <c r="AP7" s="120"/>
      <c r="AQ7" s="120"/>
      <c r="AR7" s="120"/>
      <c r="AS7" s="120"/>
      <c r="AT7" s="120"/>
    </row>
    <row r="8" spans="1:46" ht="12" customHeight="1" x14ac:dyDescent="0.2">
      <c r="A8" s="298"/>
      <c r="B8" s="202" t="s">
        <v>80</v>
      </c>
      <c r="C8" s="231">
        <f>'6. SFY 2018'!I6</f>
        <v>178435533</v>
      </c>
      <c r="D8" s="232">
        <f>'7. SFY 2019'!I6</f>
        <v>188264693</v>
      </c>
      <c r="E8" s="232">
        <f>'8. SFY 2020'!I6</f>
        <v>166713798.63650545</v>
      </c>
      <c r="F8" s="169"/>
      <c r="G8" s="170"/>
      <c r="AN8" s="120"/>
      <c r="AO8" s="120"/>
      <c r="AP8" s="120"/>
      <c r="AQ8" s="120"/>
      <c r="AR8" s="120"/>
      <c r="AS8" s="120"/>
      <c r="AT8" s="120"/>
    </row>
    <row r="9" spans="1:46" ht="12" customHeight="1" x14ac:dyDescent="0.2">
      <c r="A9" s="298"/>
      <c r="B9" s="117"/>
      <c r="C9" s="232"/>
      <c r="D9" s="232"/>
      <c r="E9" s="232"/>
      <c r="F9" s="169"/>
      <c r="G9" s="170"/>
      <c r="AN9" s="120"/>
      <c r="AO9" s="120"/>
      <c r="AP9" s="120"/>
      <c r="AQ9" s="120"/>
      <c r="AR9" s="120"/>
      <c r="AS9" s="120"/>
      <c r="AT9" s="120"/>
    </row>
    <row r="10" spans="1:46" s="118" customFormat="1" ht="12" customHeight="1" thickBot="1" x14ac:dyDescent="0.25">
      <c r="A10" s="298"/>
      <c r="B10" s="118" t="s">
        <v>85</v>
      </c>
      <c r="C10" s="231">
        <f>'6. SFY 2018'!I8</f>
        <v>5699949485.0590858</v>
      </c>
      <c r="D10" s="231">
        <f>'7. SFY 2019'!I8</f>
        <v>6243707331.2252884</v>
      </c>
      <c r="E10" s="231">
        <f>'8. SFY 2020'!I8</f>
        <v>6814281984.7196589</v>
      </c>
      <c r="F10" s="171"/>
      <c r="G10" s="172"/>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row>
    <row r="11" spans="1:46" s="166" customFormat="1" ht="12" customHeight="1" x14ac:dyDescent="0.2">
      <c r="A11" s="298"/>
      <c r="B11" s="174" t="s">
        <v>31</v>
      </c>
      <c r="C11" s="233"/>
      <c r="D11" s="233"/>
      <c r="E11" s="233"/>
      <c r="F11" s="175"/>
      <c r="G11" s="176"/>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6" ht="12" customHeight="1" x14ac:dyDescent="0.2">
      <c r="A12" s="298"/>
      <c r="B12" s="119" t="s">
        <v>116</v>
      </c>
      <c r="C12" s="231">
        <f>'6. SFY 2018'!I10</f>
        <v>132622.13</v>
      </c>
      <c r="D12" s="231">
        <f>'7. SFY 2019'!I10</f>
        <v>75179.219999999972</v>
      </c>
      <c r="E12" s="231">
        <f>'8. SFY 2020'!I10</f>
        <v>39664.759999999995</v>
      </c>
      <c r="G12" s="178"/>
      <c r="AN12" s="120"/>
      <c r="AO12" s="120"/>
      <c r="AP12" s="120"/>
      <c r="AQ12" s="120"/>
      <c r="AR12" s="120"/>
      <c r="AS12" s="120"/>
      <c r="AT12" s="120"/>
    </row>
    <row r="13" spans="1:46" ht="12" customHeight="1" x14ac:dyDescent="0.2">
      <c r="A13" s="298"/>
      <c r="B13" s="119" t="s">
        <v>26</v>
      </c>
      <c r="C13" s="231">
        <f>'6. SFY 2018'!I11</f>
        <v>44856081.819999948</v>
      </c>
      <c r="D13" s="231">
        <f>'7. SFY 2019'!I11</f>
        <v>42321671.970001161</v>
      </c>
      <c r="E13" s="231">
        <f>'8. SFY 2020'!I11</f>
        <v>41152746.450000003</v>
      </c>
      <c r="G13" s="178"/>
      <c r="AN13" s="120"/>
      <c r="AO13" s="120"/>
      <c r="AP13" s="120"/>
      <c r="AQ13" s="120"/>
      <c r="AR13" s="120"/>
      <c r="AS13" s="120"/>
      <c r="AT13" s="120"/>
    </row>
    <row r="14" spans="1:46" ht="12" customHeight="1" x14ac:dyDescent="0.2">
      <c r="A14" s="298"/>
      <c r="B14" s="119" t="s">
        <v>115</v>
      </c>
      <c r="C14" s="231">
        <f>'6. SFY 2018'!I12</f>
        <v>2351715.4684993285</v>
      </c>
      <c r="D14" s="231">
        <f>'7. SFY 2019'!I12</f>
        <v>2291813.67</v>
      </c>
      <c r="E14" s="231">
        <f>'8. SFY 2020'!I12</f>
        <v>1684554.76</v>
      </c>
      <c r="G14" s="178"/>
      <c r="AN14" s="120"/>
      <c r="AO14" s="120"/>
      <c r="AP14" s="120"/>
      <c r="AQ14" s="120"/>
      <c r="AR14" s="120"/>
      <c r="AS14" s="120"/>
      <c r="AT14" s="120"/>
    </row>
    <row r="15" spans="1:46" ht="12" customHeight="1" x14ac:dyDescent="0.2">
      <c r="A15" s="298"/>
      <c r="B15" s="119" t="s">
        <v>28</v>
      </c>
      <c r="C15" s="231">
        <f>'6. SFY 2018'!I13</f>
        <v>4022544.29</v>
      </c>
      <c r="D15" s="231">
        <f>'7. SFY 2019'!I13</f>
        <v>3814004.9399999995</v>
      </c>
      <c r="E15" s="231">
        <f>'8. SFY 2020'!I13</f>
        <v>4567808.830000001</v>
      </c>
      <c r="G15" s="178"/>
      <c r="AN15" s="120"/>
      <c r="AO15" s="120"/>
      <c r="AP15" s="120"/>
      <c r="AQ15" s="120"/>
      <c r="AR15" s="120"/>
      <c r="AS15" s="120"/>
      <c r="AT15" s="120"/>
    </row>
    <row r="16" spans="1:46" ht="12" customHeight="1" x14ac:dyDescent="0.2">
      <c r="A16" s="298"/>
      <c r="B16" s="200" t="s">
        <v>96</v>
      </c>
      <c r="C16" s="231">
        <f>'6. SFY 2018'!I14</f>
        <v>10102378.8532</v>
      </c>
      <c r="D16" s="231">
        <f>'7. SFY 2019'!I14</f>
        <v>6108889</v>
      </c>
      <c r="E16" s="231">
        <f>'8. SFY 2020'!I14</f>
        <v>7136874</v>
      </c>
      <c r="G16" s="178"/>
      <c r="AN16" s="120"/>
      <c r="AO16" s="120"/>
      <c r="AP16" s="120"/>
      <c r="AQ16" s="120"/>
      <c r="AR16" s="120"/>
      <c r="AS16" s="120"/>
      <c r="AT16" s="120"/>
    </row>
    <row r="17" spans="1:39" s="120" customFormat="1" ht="12" customHeight="1" x14ac:dyDescent="0.2">
      <c r="A17" s="298"/>
      <c r="B17" s="119" t="s">
        <v>108</v>
      </c>
      <c r="C17" s="231">
        <f>'6. SFY 2018'!I15</f>
        <v>189491586.78519845</v>
      </c>
      <c r="D17" s="231">
        <f>'7. SFY 2019'!I15</f>
        <v>221089823.00009635</v>
      </c>
      <c r="E17" s="231">
        <f>'8. SFY 2020'!I15</f>
        <v>184967724.05890432</v>
      </c>
      <c r="F17" s="177"/>
      <c r="G17" s="179"/>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1:39" s="120" customFormat="1" ht="12" customHeight="1" x14ac:dyDescent="0.2">
      <c r="A18" s="298"/>
      <c r="B18" s="121" t="s">
        <v>113</v>
      </c>
      <c r="C18" s="231">
        <f>'6. SFY 2018'!I16</f>
        <v>89758991</v>
      </c>
      <c r="D18" s="231">
        <f>'7. SFY 2019'!I16</f>
        <v>0</v>
      </c>
      <c r="E18" s="231">
        <f>'8. SFY 2020'!I16</f>
        <v>0</v>
      </c>
      <c r="F18" s="177"/>
      <c r="G18" s="179"/>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row>
    <row r="19" spans="1:39" s="120" customFormat="1" ht="12" customHeight="1" x14ac:dyDescent="0.2">
      <c r="A19" s="298"/>
      <c r="C19" s="231"/>
      <c r="D19" s="231"/>
      <c r="E19" s="231"/>
      <c r="F19" s="177"/>
      <c r="G19" s="179"/>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1:39" s="120" customFormat="1" ht="12" hidden="1" customHeight="1" x14ac:dyDescent="0.2">
      <c r="A20" s="298"/>
      <c r="C20" s="231"/>
      <c r="D20" s="231">
        <f>'7. SFY 2019'!I18</f>
        <v>0</v>
      </c>
      <c r="E20" s="231">
        <f>'8. SFY 2020'!I18</f>
        <v>0</v>
      </c>
      <c r="F20" s="177"/>
      <c r="G20" s="179"/>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row>
    <row r="21" spans="1:39" s="120" customFormat="1" ht="12" hidden="1" customHeight="1" x14ac:dyDescent="0.2">
      <c r="A21" s="298"/>
      <c r="B21" s="121"/>
      <c r="C21" s="231"/>
      <c r="D21" s="231">
        <f>'7. SFY 2019'!I19</f>
        <v>0</v>
      </c>
      <c r="E21" s="231">
        <f>'8. SFY 2020'!I19</f>
        <v>0</v>
      </c>
      <c r="F21" s="177"/>
      <c r="G21" s="179"/>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1:39" s="120" customFormat="1" ht="12" hidden="1" customHeight="1" x14ac:dyDescent="0.2">
      <c r="A22" s="298"/>
      <c r="B22" s="121"/>
      <c r="C22" s="231"/>
      <c r="D22" s="231">
        <f>'7. SFY 2019'!I20</f>
        <v>0</v>
      </c>
      <c r="E22" s="231">
        <f>'8. SFY 2020'!I20</f>
        <v>0</v>
      </c>
      <c r="F22" s="177"/>
      <c r="G22" s="179"/>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row>
    <row r="23" spans="1:39" s="120" customFormat="1" ht="12" hidden="1" customHeight="1" x14ac:dyDescent="0.2">
      <c r="A23" s="298"/>
      <c r="C23" s="231"/>
      <c r="D23" s="231">
        <f>'7. SFY 2019'!I21</f>
        <v>0</v>
      </c>
      <c r="E23" s="231">
        <f>'8. SFY 2020'!I21</f>
        <v>0</v>
      </c>
      <c r="F23" s="177"/>
      <c r="G23" s="179"/>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row>
    <row r="24" spans="1:39" s="184" customFormat="1" ht="12" customHeight="1" thickBot="1" x14ac:dyDescent="0.25">
      <c r="A24" s="299"/>
      <c r="B24" s="180" t="s">
        <v>70</v>
      </c>
      <c r="C24" s="231">
        <f>'6. SFY 2018'!I22</f>
        <v>6040665405.405983</v>
      </c>
      <c r="D24" s="234">
        <f>'7. SFY 2019'!I22</f>
        <v>6519408713.0253859</v>
      </c>
      <c r="E24" s="234">
        <f>'8. SFY 2020'!I22</f>
        <v>7053831357.5785637</v>
      </c>
      <c r="F24" s="181"/>
      <c r="G24" s="182"/>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row>
    <row r="25" spans="1:39" s="166" customFormat="1" ht="12" customHeight="1" x14ac:dyDescent="0.2">
      <c r="A25" s="294" t="s">
        <v>170</v>
      </c>
      <c r="B25" s="126" t="s">
        <v>106</v>
      </c>
      <c r="C25" s="233"/>
      <c r="D25" s="233"/>
      <c r="E25" s="233"/>
      <c r="F25" s="175"/>
      <c r="G25" s="176"/>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row>
    <row r="26" spans="1:39" s="120" customFormat="1" ht="12" customHeight="1" x14ac:dyDescent="0.2">
      <c r="A26" s="295"/>
      <c r="B26" s="199" t="s">
        <v>62</v>
      </c>
      <c r="C26" s="231">
        <f>'6. SFY 2018'!I26</f>
        <v>89952295.430000007</v>
      </c>
      <c r="D26" s="231">
        <f>'7. SFY 2019'!I27</f>
        <v>91257802.569999993</v>
      </c>
      <c r="E26" s="231">
        <f>'8. SFY 2020'!I27</f>
        <v>102398052.2199997</v>
      </c>
      <c r="F26" s="177"/>
      <c r="G26" s="17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row>
    <row r="27" spans="1:39" s="120" customFormat="1" ht="12" customHeight="1" x14ac:dyDescent="0.2">
      <c r="A27" s="295"/>
      <c r="B27" s="200" t="s">
        <v>34</v>
      </c>
      <c r="C27" s="231">
        <f>'6. SFY 2018'!I27</f>
        <v>1345159895</v>
      </c>
      <c r="D27" s="231">
        <f>'7. SFY 2019'!I28</f>
        <v>1426539285.1500001</v>
      </c>
      <c r="E27" s="231">
        <f>'8. SFY 2020'!I28</f>
        <v>1509190786</v>
      </c>
      <c r="F27" s="177"/>
      <c r="G27" s="17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row>
    <row r="28" spans="1:39" s="120" customFormat="1" ht="12" customHeight="1" x14ac:dyDescent="0.2">
      <c r="A28" s="295"/>
      <c r="B28" s="199" t="s">
        <v>63</v>
      </c>
      <c r="C28" s="231">
        <f>'6. SFY 2018'!I28</f>
        <v>20545463.640650004</v>
      </c>
      <c r="D28" s="231">
        <f>'7. SFY 2019'!I29</f>
        <v>27083146</v>
      </c>
      <c r="E28" s="231">
        <f>'8. SFY 2020'!I29</f>
        <v>17833858</v>
      </c>
      <c r="F28" s="177"/>
      <c r="G28" s="17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row>
    <row r="29" spans="1:39" s="120" customFormat="1" ht="12" customHeight="1" x14ac:dyDescent="0.2">
      <c r="A29" s="295"/>
      <c r="B29" s="200" t="s">
        <v>56</v>
      </c>
      <c r="C29" s="231">
        <f>'6. SFY 2018'!I29</f>
        <v>2626898.581999999</v>
      </c>
      <c r="D29" s="231">
        <f>'7. SFY 2019'!I30</f>
        <v>3133369</v>
      </c>
      <c r="E29" s="231">
        <f>'8. SFY 2020'!I30</f>
        <v>3074951</v>
      </c>
      <c r="F29" s="177"/>
      <c r="G29" s="17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row>
    <row r="30" spans="1:39" s="120" customFormat="1" ht="12" customHeight="1" x14ac:dyDescent="0.2">
      <c r="A30" s="295"/>
      <c r="B30" s="119" t="s">
        <v>29</v>
      </c>
      <c r="C30" s="231">
        <f>'6. SFY 2018'!I30</f>
        <v>1922386.5299999996</v>
      </c>
      <c r="D30" s="231">
        <f>'7. SFY 2019'!I31</f>
        <v>1955988.7199999995</v>
      </c>
      <c r="E30" s="231">
        <f>'8. SFY 2020'!I31</f>
        <v>1736893.2400000002</v>
      </c>
      <c r="F30" s="177"/>
      <c r="G30" s="17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row>
    <row r="31" spans="1:39" s="120" customFormat="1" ht="12" customHeight="1" x14ac:dyDescent="0.2">
      <c r="A31" s="295"/>
      <c r="B31" s="119" t="s">
        <v>107</v>
      </c>
      <c r="C31" s="231">
        <f>'6. SFY 2018'!I31</f>
        <v>20658591.124801565</v>
      </c>
      <c r="D31" s="231">
        <f>'7. SFY 2019'!I32</f>
        <v>25165780.749903753</v>
      </c>
      <c r="E31" s="231">
        <f>'8. SFY 2020'!I32</f>
        <v>32579798.401095681</v>
      </c>
      <c r="F31" s="177"/>
      <c r="G31" s="17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row>
    <row r="32" spans="1:39" s="120" customFormat="1" ht="12" customHeight="1" x14ac:dyDescent="0.2">
      <c r="A32" s="295"/>
      <c r="B32" s="119" t="s">
        <v>169</v>
      </c>
      <c r="C32" s="231">
        <f>'6. SFY 2018'!I32</f>
        <v>54968174.899999991</v>
      </c>
      <c r="D32" s="231">
        <f>'7. SFY 2019'!I33</f>
        <v>56317040.61999999</v>
      </c>
      <c r="E32" s="231">
        <f>'8. SFY 2020'!I33</f>
        <v>85661471.50999999</v>
      </c>
      <c r="F32" s="177"/>
      <c r="G32" s="17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row>
    <row r="33" spans="1:46" ht="12" customHeight="1" x14ac:dyDescent="0.2">
      <c r="A33" s="295"/>
      <c r="B33" s="119" t="s">
        <v>111</v>
      </c>
      <c r="C33" s="231">
        <f>'6. SFY 2018'!I33</f>
        <v>80250.5</v>
      </c>
      <c r="D33" s="231">
        <f>'7. SFY 2019'!I34</f>
        <v>9647008.2299999986</v>
      </c>
      <c r="E33" s="231">
        <f>'8. SFY 2020'!I34</f>
        <v>5022676.4300000016</v>
      </c>
      <c r="G33" s="178"/>
      <c r="AN33" s="120"/>
      <c r="AO33" s="120"/>
      <c r="AP33" s="120"/>
      <c r="AQ33" s="120"/>
      <c r="AR33" s="120"/>
      <c r="AS33" s="120"/>
      <c r="AT33" s="120"/>
    </row>
    <row r="34" spans="1:46" ht="12" customHeight="1" x14ac:dyDescent="0.2">
      <c r="A34" s="295"/>
      <c r="B34" s="128" t="s">
        <v>114</v>
      </c>
      <c r="C34" s="231">
        <f>'6. SFY 2018'!I34</f>
        <v>0</v>
      </c>
      <c r="D34" s="231">
        <f>'7. SFY 2019'!I35</f>
        <v>0</v>
      </c>
      <c r="E34" s="231">
        <f>'8. SFY 2020'!I35</f>
        <v>0</v>
      </c>
      <c r="G34" s="178"/>
      <c r="AN34" s="120"/>
      <c r="AO34" s="120"/>
      <c r="AP34" s="120"/>
      <c r="AQ34" s="120"/>
      <c r="AR34" s="120"/>
      <c r="AS34" s="120"/>
      <c r="AT34" s="120"/>
    </row>
    <row r="35" spans="1:46" ht="12" customHeight="1" x14ac:dyDescent="0.2">
      <c r="A35" s="295"/>
      <c r="B35" s="128"/>
      <c r="C35" s="231"/>
      <c r="D35" s="231"/>
      <c r="E35" s="231"/>
      <c r="G35" s="178"/>
      <c r="AN35" s="120"/>
      <c r="AO35" s="120"/>
      <c r="AP35" s="120"/>
      <c r="AQ35" s="120"/>
      <c r="AR35" s="120"/>
      <c r="AS35" s="120"/>
      <c r="AT35" s="120"/>
    </row>
    <row r="36" spans="1:46" ht="12" hidden="1" customHeight="1" x14ac:dyDescent="0.2">
      <c r="A36" s="295"/>
      <c r="B36" s="128"/>
      <c r="C36" s="231"/>
      <c r="D36" s="231"/>
      <c r="E36" s="231"/>
      <c r="G36" s="178"/>
      <c r="AN36" s="120"/>
      <c r="AO36" s="120"/>
      <c r="AP36" s="120"/>
      <c r="AQ36" s="120"/>
      <c r="AR36" s="120"/>
      <c r="AS36" s="120"/>
      <c r="AT36" s="120"/>
    </row>
    <row r="37" spans="1:46" ht="12" hidden="1" customHeight="1" x14ac:dyDescent="0.2">
      <c r="A37" s="295"/>
      <c r="B37" s="120"/>
      <c r="C37" s="231"/>
      <c r="D37" s="231"/>
      <c r="E37" s="231"/>
      <c r="G37" s="178"/>
      <c r="AN37" s="120"/>
      <c r="AO37" s="120"/>
      <c r="AP37" s="120"/>
      <c r="AQ37" s="120"/>
      <c r="AR37" s="120"/>
      <c r="AS37" s="120"/>
      <c r="AT37" s="120"/>
    </row>
    <row r="38" spans="1:46" ht="12" hidden="1" customHeight="1" x14ac:dyDescent="0.2">
      <c r="A38" s="295"/>
      <c r="B38" s="129"/>
      <c r="C38" s="231"/>
      <c r="D38" s="231"/>
      <c r="E38" s="231"/>
      <c r="G38" s="178"/>
      <c r="AN38" s="120"/>
      <c r="AO38" s="120"/>
      <c r="AP38" s="120"/>
      <c r="AQ38" s="120"/>
      <c r="AR38" s="120"/>
      <c r="AS38" s="120"/>
      <c r="AT38" s="120"/>
    </row>
    <row r="39" spans="1:46" ht="16.5" customHeight="1" thickBot="1" x14ac:dyDescent="0.25">
      <c r="A39" s="296"/>
      <c r="B39" s="130" t="s">
        <v>121</v>
      </c>
      <c r="C39" s="234">
        <f>'6. SFY 2018'!I39</f>
        <v>1535913955.7074518</v>
      </c>
      <c r="D39" s="234">
        <f>'7. SFY 2019'!I40</f>
        <v>1641099421.0399036</v>
      </c>
      <c r="E39" s="234">
        <f>'8. SFY 2020'!I40</f>
        <v>1757498486.8010955</v>
      </c>
      <c r="F39" s="185"/>
      <c r="G39" s="186"/>
      <c r="AN39" s="120"/>
      <c r="AO39" s="120"/>
      <c r="AP39" s="120"/>
      <c r="AQ39" s="120"/>
      <c r="AR39" s="120"/>
      <c r="AS39" s="120"/>
      <c r="AT39" s="120"/>
    </row>
    <row r="40" spans="1:46" ht="12" customHeight="1" x14ac:dyDescent="0.2">
      <c r="B40" s="120"/>
      <c r="C40" s="235"/>
      <c r="D40" s="187"/>
      <c r="E40" s="187"/>
      <c r="F40" s="187"/>
      <c r="G40" s="187"/>
      <c r="AN40" s="120"/>
      <c r="AO40" s="120"/>
      <c r="AP40" s="120"/>
      <c r="AQ40" s="120"/>
      <c r="AR40" s="120"/>
      <c r="AS40" s="120"/>
      <c r="AT40" s="120"/>
    </row>
    <row r="41" spans="1:46" x14ac:dyDescent="0.2">
      <c r="B41" s="120"/>
      <c r="C41" s="187"/>
      <c r="D41" s="187"/>
      <c r="E41" s="187"/>
      <c r="F41" s="187"/>
      <c r="G41" s="187"/>
      <c r="AN41" s="120"/>
      <c r="AO41" s="120"/>
      <c r="AP41" s="120"/>
      <c r="AQ41" s="120"/>
      <c r="AR41" s="120"/>
      <c r="AS41" s="120"/>
      <c r="AT41" s="120"/>
    </row>
    <row r="42" spans="1:46" x14ac:dyDescent="0.2">
      <c r="A42" s="132" t="s">
        <v>74</v>
      </c>
      <c r="B42" s="120"/>
      <c r="C42" s="187"/>
      <c r="D42" s="187"/>
      <c r="E42" s="187"/>
      <c r="F42" s="187"/>
      <c r="G42" s="187"/>
      <c r="AN42" s="120"/>
      <c r="AO42" s="120"/>
      <c r="AP42" s="120"/>
      <c r="AQ42" s="120"/>
      <c r="AR42" s="120"/>
      <c r="AS42" s="120"/>
      <c r="AT42" s="120"/>
    </row>
    <row r="43" spans="1:46" ht="14.25" x14ac:dyDescent="0.2">
      <c r="A43" s="204">
        <v>1</v>
      </c>
      <c r="B43" s="42" t="s">
        <v>166</v>
      </c>
      <c r="C43" s="187"/>
      <c r="D43" s="187"/>
      <c r="E43" s="187"/>
      <c r="F43" s="187"/>
      <c r="G43" s="187"/>
      <c r="AN43" s="120"/>
      <c r="AO43" s="120"/>
      <c r="AP43" s="120"/>
      <c r="AQ43" s="120"/>
      <c r="AR43" s="120"/>
      <c r="AS43" s="120"/>
      <c r="AT43" s="120"/>
    </row>
    <row r="44" spans="1:46" ht="56.45" customHeight="1" x14ac:dyDescent="0.2">
      <c r="A44" s="203" t="s">
        <v>167</v>
      </c>
      <c r="B44" s="306" t="s">
        <v>168</v>
      </c>
      <c r="C44" s="306"/>
      <c r="D44" s="306"/>
      <c r="E44" s="306"/>
      <c r="F44" s="306"/>
      <c r="G44" s="306"/>
      <c r="H44" s="205"/>
      <c r="I44" s="205"/>
    </row>
    <row r="45" spans="1:46" ht="14.25" x14ac:dyDescent="0.2">
      <c r="A45" s="270">
        <v>3</v>
      </c>
      <c r="B45" s="307" t="s">
        <v>184</v>
      </c>
      <c r="C45" s="307"/>
      <c r="D45" s="307"/>
      <c r="E45" s="307"/>
      <c r="F45" s="307"/>
      <c r="G45" s="307"/>
    </row>
    <row r="46" spans="1:46" x14ac:dyDescent="0.2">
      <c r="A46" s="112"/>
      <c r="B46" s="307"/>
      <c r="C46" s="307"/>
      <c r="D46" s="307"/>
      <c r="E46" s="307"/>
      <c r="F46" s="307"/>
      <c r="G46" s="307"/>
    </row>
    <row r="47" spans="1:46" x14ac:dyDescent="0.2">
      <c r="A47" s="122"/>
      <c r="B47" s="307"/>
      <c r="C47" s="307"/>
      <c r="D47" s="307"/>
      <c r="E47" s="307"/>
      <c r="F47" s="307"/>
      <c r="G47" s="307"/>
    </row>
    <row r="48" spans="1:46" x14ac:dyDescent="0.2">
      <c r="B48" s="120"/>
      <c r="C48" s="187"/>
      <c r="D48" s="187"/>
      <c r="E48" s="187"/>
      <c r="F48" s="187"/>
      <c r="G48" s="187"/>
    </row>
    <row r="49" spans="3:46" s="120" customFormat="1" x14ac:dyDescent="0.2">
      <c r="C49" s="187"/>
      <c r="D49" s="187"/>
      <c r="E49" s="187"/>
      <c r="F49" s="187"/>
      <c r="G49" s="18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row>
    <row r="50" spans="3:46" s="120" customFormat="1" x14ac:dyDescent="0.2">
      <c r="C50" s="187"/>
      <c r="D50" s="187"/>
      <c r="E50" s="187"/>
      <c r="F50" s="187"/>
      <c r="G50" s="18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row>
    <row r="51" spans="3:46" s="120" customFormat="1" x14ac:dyDescent="0.2">
      <c r="C51" s="187"/>
      <c r="D51" s="187"/>
      <c r="E51" s="187"/>
      <c r="F51" s="187"/>
      <c r="G51" s="18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row>
    <row r="52" spans="3:46" s="120" customFormat="1" x14ac:dyDescent="0.2">
      <c r="C52" s="187"/>
      <c r="D52" s="187"/>
      <c r="E52" s="187"/>
      <c r="F52" s="187"/>
      <c r="G52" s="187"/>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row>
    <row r="53" spans="3:46" s="120" customFormat="1" x14ac:dyDescent="0.2">
      <c r="C53" s="187"/>
      <c r="D53" s="187"/>
      <c r="E53" s="187"/>
      <c r="F53" s="187"/>
      <c r="G53" s="187"/>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row>
    <row r="54" spans="3:46" s="120" customFormat="1" x14ac:dyDescent="0.2">
      <c r="C54" s="187"/>
      <c r="D54" s="187"/>
      <c r="E54" s="187"/>
      <c r="F54" s="187"/>
      <c r="G54" s="187"/>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row>
    <row r="55" spans="3:46" s="120" customFormat="1" x14ac:dyDescent="0.2">
      <c r="C55" s="187"/>
      <c r="D55" s="187"/>
      <c r="E55" s="187"/>
      <c r="F55" s="187"/>
      <c r="G55" s="187"/>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row>
    <row r="56" spans="3:46" s="120" customFormat="1" x14ac:dyDescent="0.2">
      <c r="C56" s="187"/>
      <c r="D56" s="187"/>
      <c r="E56" s="187"/>
      <c r="F56" s="187"/>
      <c r="G56" s="18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row>
    <row r="57" spans="3:46" s="120" customFormat="1" x14ac:dyDescent="0.2">
      <c r="C57" s="187"/>
      <c r="D57" s="187"/>
      <c r="E57" s="187"/>
      <c r="F57" s="187"/>
      <c r="G57" s="18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row>
    <row r="58" spans="3:46" s="120" customFormat="1" x14ac:dyDescent="0.2">
      <c r="C58" s="187"/>
      <c r="D58" s="187"/>
      <c r="E58" s="187"/>
      <c r="F58" s="187"/>
      <c r="G58" s="18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row>
    <row r="59" spans="3:46" s="120" customFormat="1" x14ac:dyDescent="0.2">
      <c r="C59" s="187"/>
      <c r="D59" s="187"/>
      <c r="E59" s="187"/>
      <c r="F59" s="187"/>
      <c r="G59" s="187"/>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row>
    <row r="60" spans="3:46" s="120" customFormat="1" x14ac:dyDescent="0.2">
      <c r="C60" s="187"/>
      <c r="D60" s="187"/>
      <c r="E60" s="187"/>
      <c r="F60" s="187"/>
      <c r="G60" s="187"/>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row>
    <row r="61" spans="3:46" s="120" customFormat="1" x14ac:dyDescent="0.2">
      <c r="C61" s="187"/>
      <c r="D61" s="187"/>
      <c r="E61" s="187"/>
      <c r="F61" s="187"/>
      <c r="G61" s="187"/>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row>
    <row r="62" spans="3:46" s="120" customFormat="1" x14ac:dyDescent="0.2">
      <c r="C62" s="187"/>
      <c r="D62" s="187"/>
      <c r="E62" s="187"/>
      <c r="F62" s="187"/>
      <c r="G62" s="187"/>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row>
    <row r="63" spans="3:46" s="120" customFormat="1" x14ac:dyDescent="0.2">
      <c r="C63" s="187"/>
      <c r="D63" s="187"/>
      <c r="E63" s="187"/>
      <c r="F63" s="187"/>
      <c r="G63" s="18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row>
    <row r="64" spans="3:46" s="120" customFormat="1" x14ac:dyDescent="0.2">
      <c r="C64" s="187"/>
      <c r="D64" s="187"/>
      <c r="E64" s="187"/>
      <c r="F64" s="187"/>
      <c r="G64" s="18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row>
    <row r="65" spans="3:46" s="120" customFormat="1" x14ac:dyDescent="0.2">
      <c r="C65" s="187"/>
      <c r="D65" s="187"/>
      <c r="E65" s="187"/>
      <c r="F65" s="187"/>
      <c r="G65" s="18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row>
    <row r="66" spans="3:46" s="120" customFormat="1" x14ac:dyDescent="0.2">
      <c r="C66" s="187"/>
      <c r="D66" s="187"/>
      <c r="E66" s="187"/>
      <c r="F66" s="187"/>
      <c r="G66" s="187"/>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row>
    <row r="67" spans="3:46" s="120" customFormat="1" x14ac:dyDescent="0.2">
      <c r="C67" s="187"/>
      <c r="D67" s="187"/>
      <c r="E67" s="187"/>
      <c r="F67" s="187"/>
      <c r="G67" s="187"/>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row>
    <row r="68" spans="3:46" s="120" customFormat="1" x14ac:dyDescent="0.2">
      <c r="C68" s="187"/>
      <c r="D68" s="187"/>
      <c r="E68" s="187"/>
      <c r="F68" s="187"/>
      <c r="G68" s="187"/>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row>
    <row r="69" spans="3:46" s="120" customFormat="1" x14ac:dyDescent="0.2">
      <c r="C69" s="187"/>
      <c r="D69" s="187"/>
      <c r="E69" s="187"/>
      <c r="F69" s="187"/>
      <c r="G69" s="187"/>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row>
    <row r="70" spans="3:46" s="120" customFormat="1" x14ac:dyDescent="0.2">
      <c r="C70" s="187"/>
      <c r="D70" s="187"/>
      <c r="E70" s="187"/>
      <c r="F70" s="187"/>
      <c r="G70" s="18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row>
    <row r="71" spans="3:46" s="120" customFormat="1" x14ac:dyDescent="0.2">
      <c r="C71" s="187"/>
      <c r="D71" s="187"/>
      <c r="E71" s="187"/>
      <c r="F71" s="187"/>
      <c r="G71" s="187"/>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row>
    <row r="72" spans="3:46" s="120" customFormat="1" x14ac:dyDescent="0.2">
      <c r="C72" s="187"/>
      <c r="D72" s="187"/>
      <c r="E72" s="187"/>
      <c r="F72" s="187"/>
      <c r="G72" s="187"/>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row>
    <row r="73" spans="3:46" s="120" customFormat="1" x14ac:dyDescent="0.2">
      <c r="C73" s="187"/>
      <c r="D73" s="187"/>
      <c r="E73" s="187"/>
      <c r="F73" s="187"/>
      <c r="G73" s="187"/>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row>
    <row r="74" spans="3:46" s="120" customFormat="1" x14ac:dyDescent="0.2">
      <c r="C74" s="187"/>
      <c r="D74" s="187"/>
      <c r="E74" s="187"/>
      <c r="F74" s="187"/>
      <c r="G74" s="187"/>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row>
    <row r="75" spans="3:46" s="120" customFormat="1" x14ac:dyDescent="0.2">
      <c r="C75" s="187"/>
      <c r="D75" s="187"/>
      <c r="E75" s="187"/>
      <c r="F75" s="187"/>
      <c r="G75" s="187"/>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row>
    <row r="76" spans="3:46" s="120" customFormat="1" x14ac:dyDescent="0.2">
      <c r="C76" s="187"/>
      <c r="D76" s="187"/>
      <c r="E76" s="187"/>
      <c r="F76" s="187"/>
      <c r="G76" s="187"/>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row>
    <row r="77" spans="3:46" s="120" customFormat="1" x14ac:dyDescent="0.2">
      <c r="C77" s="187"/>
      <c r="D77" s="187"/>
      <c r="E77" s="187"/>
      <c r="F77" s="187"/>
      <c r="G77" s="187"/>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row>
    <row r="78" spans="3:46" s="120" customFormat="1" x14ac:dyDescent="0.2">
      <c r="C78" s="187"/>
      <c r="D78" s="187"/>
      <c r="E78" s="187"/>
      <c r="F78" s="187"/>
      <c r="G78" s="187"/>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row>
    <row r="79" spans="3:46" s="120" customFormat="1" x14ac:dyDescent="0.2">
      <c r="C79" s="187"/>
      <c r="D79" s="187"/>
      <c r="E79" s="187"/>
      <c r="F79" s="187"/>
      <c r="G79" s="187"/>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row>
    <row r="80" spans="3:46" s="120" customFormat="1" x14ac:dyDescent="0.2">
      <c r="C80" s="187"/>
      <c r="D80" s="187"/>
      <c r="E80" s="187"/>
      <c r="F80" s="187"/>
      <c r="G80" s="187"/>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row>
    <row r="81" spans="3:46" s="120" customFormat="1" x14ac:dyDescent="0.2">
      <c r="C81" s="187"/>
      <c r="D81" s="187"/>
      <c r="E81" s="187"/>
      <c r="F81" s="187"/>
      <c r="G81" s="187"/>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row>
    <row r="82" spans="3:46" s="120" customFormat="1" x14ac:dyDescent="0.2">
      <c r="C82" s="187"/>
      <c r="D82" s="187"/>
      <c r="E82" s="187"/>
      <c r="F82" s="187"/>
      <c r="G82" s="187"/>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row>
    <row r="83" spans="3:46" s="120" customFormat="1" x14ac:dyDescent="0.2">
      <c r="C83" s="187"/>
      <c r="D83" s="187"/>
      <c r="E83" s="187"/>
      <c r="F83" s="187"/>
      <c r="G83" s="187"/>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row>
    <row r="84" spans="3:46" s="120" customFormat="1" x14ac:dyDescent="0.2">
      <c r="C84" s="187"/>
      <c r="D84" s="187"/>
      <c r="E84" s="187"/>
      <c r="F84" s="187"/>
      <c r="G84" s="187"/>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row>
    <row r="85" spans="3:46" s="120" customFormat="1" x14ac:dyDescent="0.2">
      <c r="C85" s="187"/>
      <c r="D85" s="187"/>
      <c r="E85" s="187"/>
      <c r="F85" s="187"/>
      <c r="G85" s="187"/>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row>
    <row r="86" spans="3:46" s="120" customFormat="1" x14ac:dyDescent="0.2">
      <c r="C86" s="187"/>
      <c r="D86" s="187"/>
      <c r="E86" s="187"/>
      <c r="F86" s="187"/>
      <c r="G86" s="187"/>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row>
    <row r="87" spans="3:46" s="120" customFormat="1" x14ac:dyDescent="0.2">
      <c r="C87" s="187"/>
      <c r="D87" s="187"/>
      <c r="E87" s="187"/>
      <c r="F87" s="187"/>
      <c r="G87" s="187"/>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row>
    <row r="88" spans="3:46" s="120" customFormat="1" x14ac:dyDescent="0.2">
      <c r="C88" s="187"/>
      <c r="D88" s="187"/>
      <c r="E88" s="187"/>
      <c r="F88" s="187"/>
      <c r="G88" s="187"/>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row>
    <row r="89" spans="3:46" s="120" customFormat="1" x14ac:dyDescent="0.2">
      <c r="C89" s="187"/>
      <c r="D89" s="187"/>
      <c r="E89" s="187"/>
      <c r="F89" s="187"/>
      <c r="G89" s="187"/>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row>
    <row r="90" spans="3:46" s="120" customFormat="1" x14ac:dyDescent="0.2">
      <c r="C90" s="187"/>
      <c r="D90" s="187"/>
      <c r="E90" s="187"/>
      <c r="F90" s="187"/>
      <c r="G90" s="187"/>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row>
    <row r="91" spans="3:46" s="120" customFormat="1" x14ac:dyDescent="0.2">
      <c r="C91" s="187"/>
      <c r="D91" s="187"/>
      <c r="E91" s="187"/>
      <c r="F91" s="187"/>
      <c r="G91" s="187"/>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row>
    <row r="92" spans="3:46" s="120" customFormat="1" x14ac:dyDescent="0.2">
      <c r="C92" s="187"/>
      <c r="D92" s="187"/>
      <c r="E92" s="187"/>
      <c r="F92" s="187"/>
      <c r="G92" s="187"/>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row>
    <row r="93" spans="3:46" s="120" customFormat="1" x14ac:dyDescent="0.2">
      <c r="C93" s="187"/>
      <c r="D93" s="187"/>
      <c r="E93" s="187"/>
      <c r="F93" s="187"/>
      <c r="G93" s="187"/>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row>
    <row r="94" spans="3:46" s="120" customFormat="1" x14ac:dyDescent="0.2">
      <c r="C94" s="187"/>
      <c r="D94" s="187"/>
      <c r="E94" s="187"/>
      <c r="F94" s="187"/>
      <c r="G94" s="187"/>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row>
    <row r="95" spans="3:46" s="120" customFormat="1" x14ac:dyDescent="0.2">
      <c r="C95" s="187"/>
      <c r="D95" s="187"/>
      <c r="E95" s="187"/>
      <c r="F95" s="187"/>
      <c r="G95" s="187"/>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row>
    <row r="96" spans="3:46" s="120" customFormat="1" x14ac:dyDescent="0.2">
      <c r="C96" s="187"/>
      <c r="D96" s="187"/>
      <c r="E96" s="187"/>
      <c r="F96" s="187"/>
      <c r="G96" s="187"/>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row>
    <row r="97" spans="3:46" s="120" customFormat="1" x14ac:dyDescent="0.2">
      <c r="C97" s="187"/>
      <c r="D97" s="187"/>
      <c r="E97" s="187"/>
      <c r="F97" s="187"/>
      <c r="G97" s="187"/>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row>
    <row r="98" spans="3:46" s="120" customFormat="1" x14ac:dyDescent="0.2">
      <c r="C98" s="187"/>
      <c r="D98" s="187"/>
      <c r="E98" s="187"/>
      <c r="F98" s="187"/>
      <c r="G98" s="187"/>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row>
    <row r="99" spans="3:46" s="120" customFormat="1" x14ac:dyDescent="0.2">
      <c r="C99" s="187"/>
      <c r="D99" s="187"/>
      <c r="E99" s="187"/>
      <c r="F99" s="187"/>
      <c r="G99" s="187"/>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row>
    <row r="100" spans="3:46" s="120" customFormat="1" x14ac:dyDescent="0.2">
      <c r="C100" s="187"/>
      <c r="D100" s="187"/>
      <c r="E100" s="187"/>
      <c r="F100" s="187"/>
      <c r="G100" s="187"/>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row>
    <row r="101" spans="3:46" s="120" customFormat="1" x14ac:dyDescent="0.2">
      <c r="C101" s="187"/>
      <c r="D101" s="187"/>
      <c r="E101" s="187"/>
      <c r="F101" s="187"/>
      <c r="G101" s="187"/>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row>
    <row r="102" spans="3:46" s="120" customFormat="1" x14ac:dyDescent="0.2">
      <c r="C102" s="187"/>
      <c r="D102" s="187"/>
      <c r="E102" s="187"/>
      <c r="F102" s="187"/>
      <c r="G102" s="187"/>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row>
    <row r="103" spans="3:46" s="120" customFormat="1" x14ac:dyDescent="0.2">
      <c r="C103" s="187"/>
      <c r="D103" s="187"/>
      <c r="E103" s="187"/>
      <c r="F103" s="187"/>
      <c r="G103" s="187"/>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row>
    <row r="104" spans="3:46" s="120" customFormat="1" x14ac:dyDescent="0.2">
      <c r="C104" s="187"/>
      <c r="D104" s="187"/>
      <c r="E104" s="187"/>
      <c r="F104" s="187"/>
      <c r="G104" s="187"/>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row>
    <row r="105" spans="3:46" s="120" customFormat="1" x14ac:dyDescent="0.2">
      <c r="C105" s="187"/>
      <c r="D105" s="187"/>
      <c r="E105" s="187"/>
      <c r="F105" s="187"/>
      <c r="G105" s="187"/>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row>
    <row r="106" spans="3:46" s="120" customFormat="1" x14ac:dyDescent="0.2">
      <c r="C106" s="187"/>
      <c r="D106" s="187"/>
      <c r="E106" s="187"/>
      <c r="F106" s="187"/>
      <c r="G106" s="187"/>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row>
    <row r="107" spans="3:46" s="120" customFormat="1" x14ac:dyDescent="0.2">
      <c r="C107" s="187"/>
      <c r="D107" s="187"/>
      <c r="E107" s="187"/>
      <c r="F107" s="187"/>
      <c r="G107" s="187"/>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row>
    <row r="108" spans="3:46" s="120" customFormat="1" x14ac:dyDescent="0.2">
      <c r="C108" s="187"/>
      <c r="D108" s="187"/>
      <c r="E108" s="187"/>
      <c r="F108" s="187"/>
      <c r="G108" s="187"/>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row>
    <row r="109" spans="3:46" s="120" customFormat="1" x14ac:dyDescent="0.2">
      <c r="C109" s="187"/>
      <c r="D109" s="187"/>
      <c r="E109" s="187"/>
      <c r="F109" s="187"/>
      <c r="G109" s="187"/>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row>
    <row r="110" spans="3:46" s="120" customFormat="1" x14ac:dyDescent="0.2">
      <c r="C110" s="187"/>
      <c r="D110" s="187"/>
      <c r="E110" s="187"/>
      <c r="F110" s="187"/>
      <c r="G110" s="187"/>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row>
    <row r="111" spans="3:46" s="120" customFormat="1" x14ac:dyDescent="0.2">
      <c r="C111" s="187"/>
      <c r="D111" s="187"/>
      <c r="E111" s="187"/>
      <c r="F111" s="187"/>
      <c r="G111" s="187"/>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row>
    <row r="112" spans="3:46" s="120" customFormat="1" x14ac:dyDescent="0.2">
      <c r="C112" s="187"/>
      <c r="D112" s="187"/>
      <c r="E112" s="187"/>
      <c r="F112" s="187"/>
      <c r="G112" s="187"/>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row>
    <row r="113" spans="3:46" s="120" customFormat="1" x14ac:dyDescent="0.2">
      <c r="C113" s="187"/>
      <c r="D113" s="187"/>
      <c r="E113" s="187"/>
      <c r="F113" s="187"/>
      <c r="G113" s="187"/>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row>
    <row r="114" spans="3:46" s="120" customFormat="1" x14ac:dyDescent="0.2">
      <c r="C114" s="187"/>
      <c r="D114" s="187"/>
      <c r="E114" s="187"/>
      <c r="F114" s="187"/>
      <c r="G114" s="187"/>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row>
    <row r="115" spans="3:46" s="120" customFormat="1" x14ac:dyDescent="0.2">
      <c r="C115" s="187"/>
      <c r="D115" s="187"/>
      <c r="E115" s="187"/>
      <c r="F115" s="187"/>
      <c r="G115" s="187"/>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row>
    <row r="116" spans="3:46" s="120" customFormat="1" x14ac:dyDescent="0.2">
      <c r="C116" s="187"/>
      <c r="D116" s="187"/>
      <c r="E116" s="187"/>
      <c r="F116" s="187"/>
      <c r="G116" s="187"/>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row>
    <row r="117" spans="3:46" s="120" customFormat="1" x14ac:dyDescent="0.2">
      <c r="C117" s="187"/>
      <c r="D117" s="187"/>
      <c r="E117" s="187"/>
      <c r="F117" s="187"/>
      <c r="G117" s="187"/>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row>
    <row r="118" spans="3:46" s="120" customFormat="1" x14ac:dyDescent="0.2">
      <c r="C118" s="187"/>
      <c r="D118" s="187"/>
      <c r="E118" s="187"/>
      <c r="F118" s="187"/>
      <c r="G118" s="187"/>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row>
    <row r="119" spans="3:46" s="120" customFormat="1" x14ac:dyDescent="0.2">
      <c r="C119" s="187"/>
      <c r="D119" s="187"/>
      <c r="E119" s="187"/>
      <c r="F119" s="187"/>
      <c r="G119" s="187"/>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row>
    <row r="120" spans="3:46" s="120" customFormat="1" x14ac:dyDescent="0.2">
      <c r="C120" s="187"/>
      <c r="D120" s="187"/>
      <c r="E120" s="187"/>
      <c r="F120" s="187"/>
      <c r="G120" s="187"/>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row>
    <row r="121" spans="3:46" s="120" customFormat="1" x14ac:dyDescent="0.2">
      <c r="C121" s="187"/>
      <c r="D121" s="187"/>
      <c r="E121" s="187"/>
      <c r="F121" s="187"/>
      <c r="G121" s="187"/>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row>
    <row r="122" spans="3:46" s="120" customFormat="1" x14ac:dyDescent="0.2">
      <c r="C122" s="187"/>
      <c r="D122" s="187"/>
      <c r="E122" s="187"/>
      <c r="F122" s="187"/>
      <c r="G122" s="187"/>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row>
    <row r="123" spans="3:46" s="120" customFormat="1" x14ac:dyDescent="0.2">
      <c r="C123" s="187"/>
      <c r="D123" s="187"/>
      <c r="E123" s="187"/>
      <c r="F123" s="187"/>
      <c r="G123" s="187"/>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row>
    <row r="124" spans="3:46" s="120" customFormat="1" x14ac:dyDescent="0.2">
      <c r="C124" s="187"/>
      <c r="D124" s="187"/>
      <c r="E124" s="187"/>
      <c r="F124" s="187"/>
      <c r="G124" s="187"/>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row>
    <row r="125" spans="3:46" s="120" customFormat="1" x14ac:dyDescent="0.2">
      <c r="C125" s="187"/>
      <c r="D125" s="187"/>
      <c r="E125" s="187"/>
      <c r="F125" s="187"/>
      <c r="G125" s="187"/>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row>
    <row r="126" spans="3:46" s="120" customFormat="1" x14ac:dyDescent="0.2">
      <c r="C126" s="187"/>
      <c r="D126" s="187"/>
      <c r="E126" s="187"/>
      <c r="F126" s="187"/>
      <c r="G126" s="187"/>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row>
    <row r="127" spans="3:46" s="120" customFormat="1" x14ac:dyDescent="0.2">
      <c r="C127" s="187"/>
      <c r="D127" s="187"/>
      <c r="E127" s="187"/>
      <c r="F127" s="187"/>
      <c r="G127" s="187"/>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row>
    <row r="128" spans="3:46" s="120" customFormat="1" x14ac:dyDescent="0.2">
      <c r="C128" s="187"/>
      <c r="D128" s="187"/>
      <c r="E128" s="187"/>
      <c r="F128" s="187"/>
      <c r="G128" s="187"/>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row>
    <row r="129" spans="3:46" s="120" customFormat="1" x14ac:dyDescent="0.2">
      <c r="C129" s="187"/>
      <c r="D129" s="187"/>
      <c r="E129" s="187"/>
      <c r="F129" s="187"/>
      <c r="G129" s="187"/>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row>
    <row r="130" spans="3:46" s="120" customFormat="1" x14ac:dyDescent="0.2">
      <c r="C130" s="187"/>
      <c r="D130" s="187"/>
      <c r="E130" s="187"/>
      <c r="F130" s="187"/>
      <c r="G130" s="18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row>
    <row r="131" spans="3:46" s="120" customFormat="1" x14ac:dyDescent="0.2">
      <c r="C131" s="187"/>
      <c r="D131" s="187"/>
      <c r="E131" s="187"/>
      <c r="F131" s="187"/>
      <c r="G131" s="187"/>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row>
    <row r="132" spans="3:46" s="120" customFormat="1" x14ac:dyDescent="0.2">
      <c r="C132" s="187"/>
      <c r="D132" s="187"/>
      <c r="E132" s="187"/>
      <c r="F132" s="187"/>
      <c r="G132" s="187"/>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row>
    <row r="133" spans="3:46" s="120" customFormat="1" x14ac:dyDescent="0.2">
      <c r="C133" s="187"/>
      <c r="D133" s="187"/>
      <c r="E133" s="187"/>
      <c r="F133" s="187"/>
      <c r="G133" s="187"/>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row>
    <row r="134" spans="3:46" s="120" customFormat="1" x14ac:dyDescent="0.2">
      <c r="C134" s="187"/>
      <c r="D134" s="187"/>
      <c r="E134" s="187"/>
      <c r="F134" s="187"/>
      <c r="G134" s="187"/>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row>
    <row r="135" spans="3:46" s="120" customFormat="1" x14ac:dyDescent="0.2">
      <c r="C135" s="187"/>
      <c r="D135" s="187"/>
      <c r="E135" s="187"/>
      <c r="F135" s="187"/>
      <c r="G135" s="187"/>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row>
    <row r="136" spans="3:46" s="120" customFormat="1" x14ac:dyDescent="0.2">
      <c r="C136" s="187"/>
      <c r="D136" s="187"/>
      <c r="E136" s="187"/>
      <c r="F136" s="187"/>
      <c r="G136" s="187"/>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row>
    <row r="137" spans="3:46" s="120" customFormat="1" x14ac:dyDescent="0.2">
      <c r="C137" s="187"/>
      <c r="D137" s="187"/>
      <c r="E137" s="187"/>
      <c r="F137" s="187"/>
      <c r="G137" s="187"/>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row>
    <row r="138" spans="3:46" s="120" customFormat="1" x14ac:dyDescent="0.2">
      <c r="C138" s="187"/>
      <c r="D138" s="187"/>
      <c r="E138" s="187"/>
      <c r="F138" s="187"/>
      <c r="G138" s="187"/>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row>
    <row r="139" spans="3:46" s="120" customFormat="1" x14ac:dyDescent="0.2">
      <c r="C139" s="187"/>
      <c r="D139" s="187"/>
      <c r="E139" s="187"/>
      <c r="F139" s="187"/>
      <c r="G139" s="187"/>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row>
    <row r="140" spans="3:46" s="120" customFormat="1" x14ac:dyDescent="0.2">
      <c r="C140" s="187"/>
      <c r="D140" s="187"/>
      <c r="E140" s="187"/>
      <c r="F140" s="187"/>
      <c r="G140" s="187"/>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row>
    <row r="141" spans="3:46" s="120" customFormat="1" x14ac:dyDescent="0.2">
      <c r="C141" s="187"/>
      <c r="D141" s="187"/>
      <c r="E141" s="187"/>
      <c r="F141" s="187"/>
      <c r="G141" s="187"/>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row>
    <row r="142" spans="3:46" s="120" customFormat="1" x14ac:dyDescent="0.2">
      <c r="C142" s="187"/>
      <c r="D142" s="187"/>
      <c r="E142" s="187"/>
      <c r="F142" s="187"/>
      <c r="G142" s="187"/>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row>
    <row r="143" spans="3:46" s="120" customFormat="1" x14ac:dyDescent="0.2">
      <c r="C143" s="187"/>
      <c r="D143" s="187"/>
      <c r="E143" s="187"/>
      <c r="F143" s="187"/>
      <c r="G143" s="187"/>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row>
    <row r="144" spans="3:46" s="120" customFormat="1" x14ac:dyDescent="0.2">
      <c r="C144" s="187"/>
      <c r="D144" s="187"/>
      <c r="E144" s="187"/>
      <c r="F144" s="187"/>
      <c r="G144" s="187"/>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row>
    <row r="145" spans="3:46" s="120" customFormat="1" x14ac:dyDescent="0.2">
      <c r="C145" s="187"/>
      <c r="D145" s="187"/>
      <c r="E145" s="187"/>
      <c r="F145" s="187"/>
      <c r="G145" s="187"/>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row>
    <row r="146" spans="3:46" s="120" customFormat="1" x14ac:dyDescent="0.2">
      <c r="C146" s="187"/>
      <c r="D146" s="187"/>
      <c r="E146" s="187"/>
      <c r="F146" s="187"/>
      <c r="G146" s="187"/>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row>
    <row r="147" spans="3:46" s="120" customFormat="1" x14ac:dyDescent="0.2">
      <c r="C147" s="187"/>
      <c r="D147" s="187"/>
      <c r="E147" s="187"/>
      <c r="F147" s="187"/>
      <c r="G147" s="187"/>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row>
    <row r="148" spans="3:46" s="120" customFormat="1" x14ac:dyDescent="0.2">
      <c r="C148" s="187"/>
      <c r="D148" s="187"/>
      <c r="E148" s="187"/>
      <c r="F148" s="187"/>
      <c r="G148" s="187"/>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row>
    <row r="149" spans="3:46" s="120" customFormat="1" x14ac:dyDescent="0.2">
      <c r="C149" s="187"/>
      <c r="D149" s="187"/>
      <c r="E149" s="187"/>
      <c r="F149" s="187"/>
      <c r="G149" s="187"/>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row>
    <row r="150" spans="3:46" s="120" customFormat="1" x14ac:dyDescent="0.2">
      <c r="C150" s="187"/>
      <c r="D150" s="187"/>
      <c r="E150" s="187"/>
      <c r="F150" s="187"/>
      <c r="G150" s="187"/>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row>
    <row r="151" spans="3:46" s="120" customFormat="1" x14ac:dyDescent="0.2">
      <c r="C151" s="187"/>
      <c r="D151" s="187"/>
      <c r="E151" s="187"/>
      <c r="F151" s="187"/>
      <c r="G151" s="187"/>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row>
    <row r="152" spans="3:46" s="120" customFormat="1" x14ac:dyDescent="0.2">
      <c r="C152" s="187"/>
      <c r="D152" s="187"/>
      <c r="E152" s="187"/>
      <c r="F152" s="187"/>
      <c r="G152" s="187"/>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row>
    <row r="153" spans="3:46" s="120" customFormat="1" x14ac:dyDescent="0.2">
      <c r="C153" s="187"/>
      <c r="D153" s="187"/>
      <c r="E153" s="187"/>
      <c r="F153" s="187"/>
      <c r="G153" s="187"/>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row>
    <row r="154" spans="3:46" s="120" customFormat="1" x14ac:dyDescent="0.2">
      <c r="C154" s="187"/>
      <c r="D154" s="187"/>
      <c r="E154" s="187"/>
      <c r="F154" s="187"/>
      <c r="G154" s="187"/>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row>
    <row r="155" spans="3:46" s="120" customFormat="1" x14ac:dyDescent="0.2">
      <c r="C155" s="187"/>
      <c r="D155" s="187"/>
      <c r="E155" s="187"/>
      <c r="F155" s="187"/>
      <c r="G155" s="187"/>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row>
    <row r="156" spans="3:46" s="120" customFormat="1" x14ac:dyDescent="0.2">
      <c r="C156" s="187"/>
      <c r="D156" s="187"/>
      <c r="E156" s="187"/>
      <c r="F156" s="187"/>
      <c r="G156" s="187"/>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row>
    <row r="157" spans="3:46" s="120" customFormat="1" x14ac:dyDescent="0.2">
      <c r="C157" s="187"/>
      <c r="D157" s="187"/>
      <c r="E157" s="187"/>
      <c r="F157" s="187"/>
      <c r="G157" s="187"/>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row>
    <row r="158" spans="3:46" s="120" customFormat="1" x14ac:dyDescent="0.2">
      <c r="C158" s="187"/>
      <c r="D158" s="187"/>
      <c r="E158" s="187"/>
      <c r="F158" s="187"/>
      <c r="G158" s="187"/>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row>
    <row r="159" spans="3:46" s="120" customFormat="1" x14ac:dyDescent="0.2">
      <c r="C159" s="187"/>
      <c r="D159" s="187"/>
      <c r="E159" s="187"/>
      <c r="F159" s="187"/>
      <c r="G159" s="187"/>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row>
    <row r="160" spans="3:46" s="120" customFormat="1" x14ac:dyDescent="0.2">
      <c r="C160" s="187"/>
      <c r="D160" s="187"/>
      <c r="E160" s="187"/>
      <c r="F160" s="187"/>
      <c r="G160" s="187"/>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row>
    <row r="161" spans="3:46" s="120" customFormat="1" x14ac:dyDescent="0.2">
      <c r="C161" s="187"/>
      <c r="D161" s="187"/>
      <c r="E161" s="187"/>
      <c r="F161" s="187"/>
      <c r="G161" s="187"/>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row>
    <row r="162" spans="3:46" s="120" customFormat="1" x14ac:dyDescent="0.2">
      <c r="C162" s="187"/>
      <c r="D162" s="187"/>
      <c r="E162" s="187"/>
      <c r="F162" s="187"/>
      <c r="G162" s="187"/>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row>
    <row r="163" spans="3:46" s="120" customFormat="1" x14ac:dyDescent="0.2">
      <c r="C163" s="187"/>
      <c r="D163" s="187"/>
      <c r="E163" s="187"/>
      <c r="F163" s="187"/>
      <c r="G163" s="187"/>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row>
    <row r="164" spans="3:46" s="120" customFormat="1" x14ac:dyDescent="0.2">
      <c r="C164" s="187"/>
      <c r="D164" s="187"/>
      <c r="E164" s="187"/>
      <c r="F164" s="187"/>
      <c r="G164" s="187"/>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row>
    <row r="165" spans="3:46" s="120" customFormat="1" x14ac:dyDescent="0.2">
      <c r="C165" s="187"/>
      <c r="D165" s="187"/>
      <c r="E165" s="187"/>
      <c r="F165" s="187"/>
      <c r="G165" s="187"/>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row>
    <row r="166" spans="3:46" s="120" customFormat="1" x14ac:dyDescent="0.2">
      <c r="C166" s="187"/>
      <c r="D166" s="187"/>
      <c r="E166" s="187"/>
      <c r="F166" s="187"/>
      <c r="G166" s="187"/>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row>
    <row r="167" spans="3:46" s="120" customFormat="1" x14ac:dyDescent="0.2">
      <c r="C167" s="187"/>
      <c r="D167" s="187"/>
      <c r="E167" s="187"/>
      <c r="F167" s="187"/>
      <c r="G167" s="187"/>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row>
    <row r="168" spans="3:46" s="120" customFormat="1" x14ac:dyDescent="0.2">
      <c r="C168" s="187"/>
      <c r="D168" s="187"/>
      <c r="E168" s="187"/>
      <c r="F168" s="187"/>
      <c r="G168" s="187"/>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row>
    <row r="169" spans="3:46" s="120" customFormat="1" x14ac:dyDescent="0.2">
      <c r="C169" s="187"/>
      <c r="D169" s="187"/>
      <c r="E169" s="187"/>
      <c r="F169" s="187"/>
      <c r="G169" s="187"/>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row>
    <row r="170" spans="3:46" s="120" customFormat="1" x14ac:dyDescent="0.2">
      <c r="C170" s="187"/>
      <c r="D170" s="187"/>
      <c r="E170" s="187"/>
      <c r="F170" s="187"/>
      <c r="G170" s="187"/>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row>
    <row r="171" spans="3:46" s="120" customFormat="1" x14ac:dyDescent="0.2">
      <c r="C171" s="187"/>
      <c r="D171" s="187"/>
      <c r="E171" s="187"/>
      <c r="F171" s="187"/>
      <c r="G171" s="187"/>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row>
    <row r="172" spans="3:46" s="120" customFormat="1" x14ac:dyDescent="0.2">
      <c r="C172" s="187"/>
      <c r="D172" s="187"/>
      <c r="E172" s="187"/>
      <c r="F172" s="187"/>
      <c r="G172" s="187"/>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row>
    <row r="173" spans="3:46" s="120" customFormat="1" x14ac:dyDescent="0.2">
      <c r="C173" s="187"/>
      <c r="D173" s="187"/>
      <c r="E173" s="187"/>
      <c r="F173" s="187"/>
      <c r="G173" s="187"/>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row>
    <row r="174" spans="3:46" s="120" customFormat="1" x14ac:dyDescent="0.2">
      <c r="C174" s="187"/>
      <c r="D174" s="187"/>
      <c r="E174" s="187"/>
      <c r="F174" s="187"/>
      <c r="G174" s="187"/>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row>
    <row r="175" spans="3:46" s="120" customFormat="1" x14ac:dyDescent="0.2">
      <c r="C175" s="187"/>
      <c r="D175" s="187"/>
      <c r="E175" s="187"/>
      <c r="F175" s="187"/>
      <c r="G175" s="187"/>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row>
    <row r="176" spans="3:46" s="120" customFormat="1" x14ac:dyDescent="0.2">
      <c r="C176" s="187"/>
      <c r="D176" s="187"/>
      <c r="E176" s="187"/>
      <c r="F176" s="187"/>
      <c r="G176" s="187"/>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row>
    <row r="177" spans="3:46" s="120" customFormat="1" x14ac:dyDescent="0.2">
      <c r="C177" s="187"/>
      <c r="D177" s="187"/>
      <c r="E177" s="187"/>
      <c r="F177" s="187"/>
      <c r="G177" s="187"/>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row>
    <row r="178" spans="3:46" s="120" customFormat="1" x14ac:dyDescent="0.2">
      <c r="C178" s="187"/>
      <c r="D178" s="187"/>
      <c r="E178" s="187"/>
      <c r="F178" s="187"/>
      <c r="G178" s="187"/>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row>
    <row r="179" spans="3:46" s="120" customFormat="1" x14ac:dyDescent="0.2">
      <c r="C179" s="187"/>
      <c r="D179" s="187"/>
      <c r="E179" s="187"/>
      <c r="F179" s="187"/>
      <c r="G179" s="187"/>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row>
    <row r="180" spans="3:46" s="120" customFormat="1" x14ac:dyDescent="0.2">
      <c r="C180" s="187"/>
      <c r="D180" s="187"/>
      <c r="E180" s="187"/>
      <c r="F180" s="187"/>
      <c r="G180" s="187"/>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row>
    <row r="181" spans="3:46" s="120" customFormat="1" x14ac:dyDescent="0.2">
      <c r="C181" s="187"/>
      <c r="D181" s="187"/>
      <c r="E181" s="187"/>
      <c r="F181" s="187"/>
      <c r="G181" s="187"/>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row>
    <row r="182" spans="3:46" s="120" customFormat="1" x14ac:dyDescent="0.2">
      <c r="C182" s="187"/>
      <c r="D182" s="187"/>
      <c r="E182" s="187"/>
      <c r="F182" s="187"/>
      <c r="G182" s="187"/>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row>
    <row r="183" spans="3:46" s="120" customFormat="1" x14ac:dyDescent="0.2">
      <c r="C183" s="187"/>
      <c r="D183" s="187"/>
      <c r="E183" s="187"/>
      <c r="F183" s="187"/>
      <c r="G183" s="187"/>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row>
    <row r="184" spans="3:46" s="120" customFormat="1" x14ac:dyDescent="0.2">
      <c r="C184" s="187"/>
      <c r="D184" s="187"/>
      <c r="E184" s="187"/>
      <c r="F184" s="187"/>
      <c r="G184" s="187"/>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row>
    <row r="185" spans="3:46" s="120" customFormat="1" x14ac:dyDescent="0.2">
      <c r="C185" s="187"/>
      <c r="D185" s="187"/>
      <c r="E185" s="187"/>
      <c r="F185" s="187"/>
      <c r="G185" s="187"/>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row>
    <row r="186" spans="3:46" s="120" customFormat="1" x14ac:dyDescent="0.2">
      <c r="C186" s="187"/>
      <c r="D186" s="187"/>
      <c r="E186" s="187"/>
      <c r="F186" s="187"/>
      <c r="G186" s="187"/>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row>
    <row r="187" spans="3:46" s="120" customFormat="1" x14ac:dyDescent="0.2">
      <c r="C187" s="187"/>
      <c r="D187" s="187"/>
      <c r="E187" s="187"/>
      <c r="F187" s="187"/>
      <c r="G187" s="187"/>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row>
    <row r="188" spans="3:46" s="120" customFormat="1" x14ac:dyDescent="0.2">
      <c r="C188" s="187"/>
      <c r="D188" s="187"/>
      <c r="E188" s="187"/>
      <c r="F188" s="187"/>
      <c r="G188" s="187"/>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row>
    <row r="189" spans="3:46" s="120" customFormat="1" x14ac:dyDescent="0.2">
      <c r="C189" s="187"/>
      <c r="D189" s="187"/>
      <c r="E189" s="187"/>
      <c r="F189" s="187"/>
      <c r="G189" s="187"/>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row>
    <row r="190" spans="3:46" s="120" customFormat="1" x14ac:dyDescent="0.2">
      <c r="C190" s="187"/>
      <c r="D190" s="187"/>
      <c r="E190" s="187"/>
      <c r="F190" s="187"/>
      <c r="G190" s="18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row>
    <row r="191" spans="3:46" s="120" customFormat="1" x14ac:dyDescent="0.2">
      <c r="C191" s="187"/>
      <c r="D191" s="187"/>
      <c r="E191" s="187"/>
      <c r="F191" s="187"/>
      <c r="G191" s="187"/>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row>
    <row r="192" spans="3:46" s="120" customFormat="1" x14ac:dyDescent="0.2">
      <c r="C192" s="187"/>
      <c r="D192" s="187"/>
      <c r="E192" s="187"/>
      <c r="F192" s="187"/>
      <c r="G192" s="187"/>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row>
    <row r="193" spans="3:46" s="120" customFormat="1" x14ac:dyDescent="0.2">
      <c r="C193" s="187"/>
      <c r="D193" s="187"/>
      <c r="E193" s="187"/>
      <c r="F193" s="187"/>
      <c r="G193" s="187"/>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row>
    <row r="194" spans="3:46" s="120" customFormat="1" x14ac:dyDescent="0.2">
      <c r="C194" s="187"/>
      <c r="D194" s="187"/>
      <c r="E194" s="187"/>
      <c r="F194" s="187"/>
      <c r="G194" s="187"/>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row>
    <row r="195" spans="3:46" s="120" customFormat="1" x14ac:dyDescent="0.2">
      <c r="C195" s="187"/>
      <c r="D195" s="187"/>
      <c r="E195" s="187"/>
      <c r="F195" s="187"/>
      <c r="G195" s="187"/>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row>
    <row r="196" spans="3:46" s="120" customFormat="1" x14ac:dyDescent="0.2">
      <c r="C196" s="187"/>
      <c r="D196" s="187"/>
      <c r="E196" s="187"/>
      <c r="F196" s="187"/>
      <c r="G196" s="187"/>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row>
    <row r="197" spans="3:46" s="120" customFormat="1" x14ac:dyDescent="0.2">
      <c r="C197" s="187"/>
      <c r="D197" s="187"/>
      <c r="E197" s="187"/>
      <c r="F197" s="187"/>
      <c r="G197" s="187"/>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row>
    <row r="198" spans="3:46" s="120" customFormat="1" x14ac:dyDescent="0.2">
      <c r="C198" s="187"/>
      <c r="D198" s="187"/>
      <c r="E198" s="187"/>
      <c r="F198" s="187"/>
      <c r="G198" s="187"/>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row>
    <row r="199" spans="3:46" s="120" customFormat="1" x14ac:dyDescent="0.2">
      <c r="C199" s="187"/>
      <c r="D199" s="187"/>
      <c r="E199" s="187"/>
      <c r="F199" s="187"/>
      <c r="G199" s="187"/>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row>
    <row r="200" spans="3:46" s="120" customFormat="1" x14ac:dyDescent="0.2">
      <c r="C200" s="187"/>
      <c r="D200" s="187"/>
      <c r="E200" s="187"/>
      <c r="F200" s="187"/>
      <c r="G200" s="187"/>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row>
    <row r="201" spans="3:46" s="120" customFormat="1" x14ac:dyDescent="0.2">
      <c r="C201" s="187"/>
      <c r="D201" s="187"/>
      <c r="E201" s="187"/>
      <c r="F201" s="187"/>
      <c r="G201" s="187"/>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row>
    <row r="202" spans="3:46" s="120" customFormat="1" x14ac:dyDescent="0.2">
      <c r="C202" s="187"/>
      <c r="D202" s="187"/>
      <c r="E202" s="187"/>
      <c r="F202" s="187"/>
      <c r="G202" s="187"/>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row>
    <row r="203" spans="3:46" s="120" customFormat="1" x14ac:dyDescent="0.2">
      <c r="C203" s="187"/>
      <c r="D203" s="187"/>
      <c r="E203" s="187"/>
      <c r="F203" s="187"/>
      <c r="G203" s="187"/>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row>
    <row r="204" spans="3:46" s="120" customFormat="1" x14ac:dyDescent="0.2">
      <c r="C204" s="187"/>
      <c r="D204" s="187"/>
      <c r="E204" s="187"/>
      <c r="F204" s="187"/>
      <c r="G204" s="187"/>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row>
    <row r="205" spans="3:46" s="120" customFormat="1" x14ac:dyDescent="0.2">
      <c r="C205" s="187"/>
      <c r="D205" s="187"/>
      <c r="E205" s="187"/>
      <c r="F205" s="187"/>
      <c r="G205" s="187"/>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row>
    <row r="206" spans="3:46" s="120" customFormat="1" x14ac:dyDescent="0.2">
      <c r="C206" s="187"/>
      <c r="D206" s="187"/>
      <c r="E206" s="187"/>
      <c r="F206" s="187"/>
      <c r="G206" s="187"/>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row>
    <row r="207" spans="3:46" s="120" customFormat="1" x14ac:dyDescent="0.2">
      <c r="C207" s="187"/>
      <c r="D207" s="187"/>
      <c r="E207" s="187"/>
      <c r="F207" s="187"/>
      <c r="G207" s="187"/>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row>
    <row r="208" spans="3:46" s="120" customFormat="1" x14ac:dyDescent="0.2">
      <c r="C208" s="187"/>
      <c r="D208" s="187"/>
      <c r="E208" s="187"/>
      <c r="F208" s="187"/>
      <c r="G208" s="187"/>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row>
    <row r="209" spans="3:46" s="120" customFormat="1" x14ac:dyDescent="0.2">
      <c r="C209" s="187"/>
      <c r="D209" s="187"/>
      <c r="E209" s="187"/>
      <c r="F209" s="187"/>
      <c r="G209" s="187"/>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row>
    <row r="210" spans="3:46" s="120" customFormat="1" x14ac:dyDescent="0.2">
      <c r="C210" s="187"/>
      <c r="D210" s="187"/>
      <c r="E210" s="187"/>
      <c r="F210" s="187"/>
      <c r="G210" s="187"/>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row>
    <row r="211" spans="3:46" s="120" customFormat="1" x14ac:dyDescent="0.2">
      <c r="C211" s="187"/>
      <c r="D211" s="187"/>
      <c r="E211" s="187"/>
      <c r="F211" s="187"/>
      <c r="G211" s="187"/>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row>
    <row r="212" spans="3:46" s="120" customFormat="1" x14ac:dyDescent="0.2">
      <c r="C212" s="187"/>
      <c r="D212" s="187"/>
      <c r="E212" s="187"/>
      <c r="F212" s="187"/>
      <c r="G212" s="187"/>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row>
    <row r="213" spans="3:46" s="120" customFormat="1" x14ac:dyDescent="0.2">
      <c r="C213" s="187"/>
      <c r="D213" s="187"/>
      <c r="E213" s="187"/>
      <c r="F213" s="187"/>
      <c r="G213" s="187"/>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row>
    <row r="214" spans="3:46" s="120" customFormat="1" x14ac:dyDescent="0.2">
      <c r="C214" s="187"/>
      <c r="D214" s="187"/>
      <c r="E214" s="187"/>
      <c r="F214" s="187"/>
      <c r="G214" s="187"/>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row>
    <row r="215" spans="3:46" s="120" customFormat="1" x14ac:dyDescent="0.2">
      <c r="C215" s="187"/>
      <c r="D215" s="187"/>
      <c r="E215" s="187"/>
      <c r="F215" s="187"/>
      <c r="G215" s="187"/>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row>
    <row r="216" spans="3:46" s="120" customFormat="1" x14ac:dyDescent="0.2">
      <c r="C216" s="187"/>
      <c r="D216" s="187"/>
      <c r="E216" s="187"/>
      <c r="F216" s="187"/>
      <c r="G216" s="187"/>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row>
    <row r="217" spans="3:46" s="120" customFormat="1" x14ac:dyDescent="0.2">
      <c r="C217" s="187"/>
      <c r="D217" s="187"/>
      <c r="E217" s="187"/>
      <c r="F217" s="187"/>
      <c r="G217" s="187"/>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row>
    <row r="218" spans="3:46" s="120" customFormat="1" x14ac:dyDescent="0.2">
      <c r="C218" s="187"/>
      <c r="D218" s="187"/>
      <c r="E218" s="187"/>
      <c r="F218" s="187"/>
      <c r="G218" s="187"/>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row>
    <row r="219" spans="3:46" s="120" customFormat="1" x14ac:dyDescent="0.2">
      <c r="C219" s="187"/>
      <c r="D219" s="187"/>
      <c r="E219" s="187"/>
      <c r="F219" s="187"/>
      <c r="G219" s="187"/>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row>
    <row r="220" spans="3:46" s="120" customFormat="1" x14ac:dyDescent="0.2">
      <c r="C220" s="187"/>
      <c r="D220" s="187"/>
      <c r="E220" s="187"/>
      <c r="F220" s="187"/>
      <c r="G220" s="187"/>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row>
    <row r="221" spans="3:46" s="120" customFormat="1" x14ac:dyDescent="0.2">
      <c r="C221" s="187"/>
      <c r="D221" s="187"/>
      <c r="E221" s="187"/>
      <c r="F221" s="187"/>
      <c r="G221" s="187"/>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row>
    <row r="222" spans="3:46" s="120" customFormat="1" x14ac:dyDescent="0.2">
      <c r="C222" s="187"/>
      <c r="D222" s="187"/>
      <c r="E222" s="187"/>
      <c r="F222" s="187"/>
      <c r="G222" s="187"/>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row>
    <row r="223" spans="3:46" s="120" customFormat="1" x14ac:dyDescent="0.2">
      <c r="C223" s="187"/>
      <c r="D223" s="187"/>
      <c r="E223" s="187"/>
      <c r="F223" s="187"/>
      <c r="G223" s="187"/>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row>
    <row r="224" spans="3:46" s="120" customFormat="1" x14ac:dyDescent="0.2">
      <c r="C224" s="187"/>
      <c r="D224" s="187"/>
      <c r="E224" s="187"/>
      <c r="F224" s="187"/>
      <c r="G224" s="187"/>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row>
    <row r="225" spans="3:46" s="120" customFormat="1" x14ac:dyDescent="0.2">
      <c r="C225" s="187"/>
      <c r="D225" s="187"/>
      <c r="E225" s="187"/>
      <c r="F225" s="187"/>
      <c r="G225" s="187"/>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row>
    <row r="226" spans="3:46" s="120" customFormat="1" x14ac:dyDescent="0.2">
      <c r="C226" s="187"/>
      <c r="D226" s="187"/>
      <c r="E226" s="187"/>
      <c r="F226" s="187"/>
      <c r="G226" s="187"/>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row>
    <row r="227" spans="3:46" s="120" customFormat="1" x14ac:dyDescent="0.2">
      <c r="C227" s="187"/>
      <c r="D227" s="187"/>
      <c r="E227" s="187"/>
      <c r="F227" s="187"/>
      <c r="G227" s="187"/>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row>
    <row r="228" spans="3:46" s="120" customFormat="1" x14ac:dyDescent="0.2">
      <c r="C228" s="187"/>
      <c r="D228" s="187"/>
      <c r="E228" s="187"/>
      <c r="F228" s="187"/>
      <c r="G228" s="187"/>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row>
    <row r="229" spans="3:46" s="120" customFormat="1" x14ac:dyDescent="0.2">
      <c r="C229" s="187"/>
      <c r="D229" s="187"/>
      <c r="E229" s="187"/>
      <c r="F229" s="187"/>
      <c r="G229" s="187"/>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row>
    <row r="230" spans="3:46" s="120" customFormat="1" x14ac:dyDescent="0.2">
      <c r="C230" s="187"/>
      <c r="D230" s="187"/>
      <c r="E230" s="187"/>
      <c r="F230" s="187"/>
      <c r="G230" s="187"/>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row>
    <row r="231" spans="3:46" s="120" customFormat="1" x14ac:dyDescent="0.2">
      <c r="C231" s="187"/>
      <c r="D231" s="187"/>
      <c r="E231" s="187"/>
      <c r="F231" s="187"/>
      <c r="G231" s="187"/>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row>
    <row r="232" spans="3:46" s="120" customFormat="1" x14ac:dyDescent="0.2">
      <c r="C232" s="187"/>
      <c r="D232" s="187"/>
      <c r="E232" s="187"/>
      <c r="F232" s="187"/>
      <c r="G232" s="187"/>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row>
    <row r="233" spans="3:46" s="120" customFormat="1" x14ac:dyDescent="0.2">
      <c r="C233" s="187"/>
      <c r="D233" s="187"/>
      <c r="E233" s="187"/>
      <c r="F233" s="187"/>
      <c r="G233" s="187"/>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row>
    <row r="234" spans="3:46" s="120" customFormat="1" x14ac:dyDescent="0.2">
      <c r="C234" s="187"/>
      <c r="D234" s="187"/>
      <c r="E234" s="187"/>
      <c r="F234" s="187"/>
      <c r="G234" s="187"/>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row>
    <row r="235" spans="3:46" s="120" customFormat="1" x14ac:dyDescent="0.2">
      <c r="C235" s="187"/>
      <c r="D235" s="187"/>
      <c r="E235" s="187"/>
      <c r="F235" s="187"/>
      <c r="G235" s="187"/>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row>
    <row r="236" spans="3:46" s="120" customFormat="1" x14ac:dyDescent="0.2">
      <c r="C236" s="187"/>
      <c r="D236" s="187"/>
      <c r="E236" s="187"/>
      <c r="F236" s="187"/>
      <c r="G236" s="187"/>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row>
    <row r="237" spans="3:46" s="120" customFormat="1" x14ac:dyDescent="0.2">
      <c r="C237" s="187"/>
      <c r="D237" s="187"/>
      <c r="E237" s="187"/>
      <c r="F237" s="187"/>
      <c r="G237" s="187"/>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row>
    <row r="238" spans="3:46" s="120" customFormat="1" x14ac:dyDescent="0.2">
      <c r="C238" s="187"/>
      <c r="D238" s="187"/>
      <c r="E238" s="187"/>
      <c r="F238" s="187"/>
      <c r="G238" s="187"/>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row>
    <row r="239" spans="3:46" s="120" customFormat="1" x14ac:dyDescent="0.2">
      <c r="C239" s="187"/>
      <c r="D239" s="187"/>
      <c r="E239" s="187"/>
      <c r="F239" s="187"/>
      <c r="G239" s="187"/>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row>
    <row r="240" spans="3:46" s="120" customFormat="1" x14ac:dyDescent="0.2">
      <c r="C240" s="187"/>
      <c r="D240" s="187"/>
      <c r="E240" s="187"/>
      <c r="F240" s="187"/>
      <c r="G240" s="187"/>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row>
    <row r="241" spans="3:46" s="120" customFormat="1" x14ac:dyDescent="0.2">
      <c r="C241" s="187"/>
      <c r="D241" s="187"/>
      <c r="E241" s="187"/>
      <c r="F241" s="187"/>
      <c r="G241" s="187"/>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row>
    <row r="242" spans="3:46" s="120" customFormat="1" x14ac:dyDescent="0.2">
      <c r="C242" s="187"/>
      <c r="D242" s="187"/>
      <c r="E242" s="187"/>
      <c r="F242" s="187"/>
      <c r="G242" s="187"/>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row>
    <row r="243" spans="3:46" s="120" customFormat="1" x14ac:dyDescent="0.2">
      <c r="C243" s="187"/>
      <c r="D243" s="187"/>
      <c r="E243" s="187"/>
      <c r="F243" s="187"/>
      <c r="G243" s="187"/>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row>
    <row r="244" spans="3:46" s="120" customFormat="1" x14ac:dyDescent="0.2">
      <c r="C244" s="187"/>
      <c r="D244" s="187"/>
      <c r="E244" s="187"/>
      <c r="F244" s="187"/>
      <c r="G244" s="187"/>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row>
    <row r="245" spans="3:46" s="120" customFormat="1" x14ac:dyDescent="0.2">
      <c r="C245" s="187"/>
      <c r="D245" s="187"/>
      <c r="E245" s="187"/>
      <c r="F245" s="187"/>
      <c r="G245" s="187"/>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row>
    <row r="246" spans="3:46" s="120" customFormat="1" x14ac:dyDescent="0.2">
      <c r="C246" s="187"/>
      <c r="D246" s="187"/>
      <c r="E246" s="187"/>
      <c r="F246" s="187"/>
      <c r="G246" s="187"/>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row>
    <row r="247" spans="3:46" s="120" customFormat="1" x14ac:dyDescent="0.2">
      <c r="C247" s="187"/>
      <c r="D247" s="187"/>
      <c r="E247" s="187"/>
      <c r="F247" s="187"/>
      <c r="G247" s="187"/>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row>
    <row r="248" spans="3:46" s="120" customFormat="1" x14ac:dyDescent="0.2">
      <c r="C248" s="187"/>
      <c r="D248" s="187"/>
      <c r="E248" s="187"/>
      <c r="F248" s="187"/>
      <c r="G248" s="187"/>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row>
    <row r="249" spans="3:46" s="120" customFormat="1" x14ac:dyDescent="0.2">
      <c r="C249" s="187"/>
      <c r="D249" s="187"/>
      <c r="E249" s="187"/>
      <c r="F249" s="187"/>
      <c r="G249" s="187"/>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row>
    <row r="250" spans="3:46" s="120" customFormat="1" x14ac:dyDescent="0.2">
      <c r="C250" s="187"/>
      <c r="D250" s="187"/>
      <c r="E250" s="187"/>
      <c r="F250" s="187"/>
      <c r="G250" s="18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row>
    <row r="251" spans="3:46" s="120" customFormat="1" x14ac:dyDescent="0.2">
      <c r="C251" s="187"/>
      <c r="D251" s="187"/>
      <c r="E251" s="187"/>
      <c r="F251" s="187"/>
      <c r="G251" s="187"/>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row>
    <row r="252" spans="3:46" s="120" customFormat="1" x14ac:dyDescent="0.2">
      <c r="C252" s="187"/>
      <c r="D252" s="187"/>
      <c r="E252" s="187"/>
      <c r="F252" s="187"/>
      <c r="G252" s="187"/>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row>
    <row r="253" spans="3:46" s="120" customFormat="1" x14ac:dyDescent="0.2">
      <c r="C253" s="187"/>
      <c r="D253" s="187"/>
      <c r="E253" s="187"/>
      <c r="F253" s="187"/>
      <c r="G253" s="187"/>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row>
    <row r="254" spans="3:46" s="120" customFormat="1" x14ac:dyDescent="0.2">
      <c r="C254" s="187"/>
      <c r="D254" s="187"/>
      <c r="E254" s="187"/>
      <c r="F254" s="187"/>
      <c r="G254" s="187"/>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row>
    <row r="255" spans="3:46" s="120" customFormat="1" x14ac:dyDescent="0.2">
      <c r="C255" s="187"/>
      <c r="D255" s="187"/>
      <c r="E255" s="187"/>
      <c r="F255" s="187"/>
      <c r="G255" s="187"/>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row>
    <row r="256" spans="3:46" s="120" customFormat="1" x14ac:dyDescent="0.2">
      <c r="C256" s="187"/>
      <c r="D256" s="187"/>
      <c r="E256" s="187"/>
      <c r="F256" s="187"/>
      <c r="G256" s="187"/>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row>
    <row r="257" spans="3:46" s="120" customFormat="1" x14ac:dyDescent="0.2">
      <c r="C257" s="187"/>
      <c r="D257" s="187"/>
      <c r="E257" s="187"/>
      <c r="F257" s="187"/>
      <c r="G257" s="187"/>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row>
    <row r="258" spans="3:46" s="120" customFormat="1" x14ac:dyDescent="0.2">
      <c r="C258" s="187"/>
      <c r="D258" s="187"/>
      <c r="E258" s="187"/>
      <c r="F258" s="187"/>
      <c r="G258" s="187"/>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row>
    <row r="259" spans="3:46" s="120" customFormat="1" x14ac:dyDescent="0.2">
      <c r="C259" s="187"/>
      <c r="D259" s="187"/>
      <c r="E259" s="187"/>
      <c r="F259" s="187"/>
      <c r="G259" s="187"/>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row>
    <row r="260" spans="3:46" s="120" customFormat="1" x14ac:dyDescent="0.2">
      <c r="C260" s="187"/>
      <c r="D260" s="187"/>
      <c r="E260" s="187"/>
      <c r="F260" s="187"/>
      <c r="G260" s="187"/>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row>
    <row r="261" spans="3:46" s="120" customFormat="1" x14ac:dyDescent="0.2">
      <c r="C261" s="187"/>
      <c r="D261" s="187"/>
      <c r="E261" s="187"/>
      <c r="F261" s="187"/>
      <c r="G261" s="187"/>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c r="AO261" s="158"/>
      <c r="AP261" s="158"/>
      <c r="AQ261" s="158"/>
      <c r="AR261" s="158"/>
      <c r="AS261" s="158"/>
      <c r="AT261" s="158"/>
    </row>
    <row r="262" spans="3:46" s="120" customFormat="1" x14ac:dyDescent="0.2">
      <c r="C262" s="187"/>
      <c r="D262" s="187"/>
      <c r="E262" s="187"/>
      <c r="F262" s="187"/>
      <c r="G262" s="187"/>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row>
    <row r="263" spans="3:46" s="120" customFormat="1" x14ac:dyDescent="0.2">
      <c r="C263" s="187"/>
      <c r="D263" s="187"/>
      <c r="E263" s="187"/>
      <c r="F263" s="187"/>
      <c r="G263" s="187"/>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8"/>
      <c r="AR263" s="158"/>
      <c r="AS263" s="158"/>
      <c r="AT263" s="158"/>
    </row>
    <row r="264" spans="3:46" s="120" customFormat="1" x14ac:dyDescent="0.2">
      <c r="C264" s="187"/>
      <c r="D264" s="187"/>
      <c r="E264" s="187"/>
      <c r="F264" s="187"/>
      <c r="G264" s="187"/>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row>
    <row r="265" spans="3:46" s="120" customFormat="1" x14ac:dyDescent="0.2">
      <c r="C265" s="187"/>
      <c r="D265" s="187"/>
      <c r="E265" s="187"/>
      <c r="F265" s="187"/>
      <c r="G265" s="187"/>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row>
    <row r="266" spans="3:46" s="120" customFormat="1" x14ac:dyDescent="0.2">
      <c r="C266" s="187"/>
      <c r="D266" s="187"/>
      <c r="E266" s="187"/>
      <c r="F266" s="187"/>
      <c r="G266" s="187"/>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row>
    <row r="267" spans="3:46" s="120" customFormat="1" x14ac:dyDescent="0.2">
      <c r="C267" s="187"/>
      <c r="D267" s="187"/>
      <c r="E267" s="187"/>
      <c r="F267" s="187"/>
      <c r="G267" s="187"/>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row>
    <row r="268" spans="3:46" s="120" customFormat="1" x14ac:dyDescent="0.2">
      <c r="C268" s="187"/>
      <c r="D268" s="187"/>
      <c r="E268" s="187"/>
      <c r="F268" s="187"/>
      <c r="G268" s="187"/>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row>
    <row r="269" spans="3:46" s="120" customFormat="1" x14ac:dyDescent="0.2">
      <c r="C269" s="187"/>
      <c r="D269" s="187"/>
      <c r="E269" s="187"/>
      <c r="F269" s="187"/>
      <c r="G269" s="187"/>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row>
    <row r="270" spans="3:46" s="120" customFormat="1" x14ac:dyDescent="0.2">
      <c r="C270" s="187"/>
      <c r="D270" s="187"/>
      <c r="E270" s="187"/>
      <c r="F270" s="187"/>
      <c r="G270" s="187"/>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row>
    <row r="271" spans="3:46" s="120" customFormat="1" x14ac:dyDescent="0.2">
      <c r="C271" s="187"/>
      <c r="D271" s="187"/>
      <c r="E271" s="187"/>
      <c r="F271" s="187"/>
      <c r="G271" s="187"/>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row>
    <row r="272" spans="3:46" s="120" customFormat="1" x14ac:dyDescent="0.2">
      <c r="C272" s="187"/>
      <c r="D272" s="187"/>
      <c r="E272" s="187"/>
      <c r="F272" s="187"/>
      <c r="G272" s="187"/>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row>
    <row r="273" spans="3:46" s="120" customFormat="1" x14ac:dyDescent="0.2">
      <c r="C273" s="187"/>
      <c r="D273" s="187"/>
      <c r="E273" s="187"/>
      <c r="F273" s="187"/>
      <c r="G273" s="187"/>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row>
    <row r="274" spans="3:46" s="120" customFormat="1" x14ac:dyDescent="0.2">
      <c r="C274" s="187"/>
      <c r="D274" s="187"/>
      <c r="E274" s="187"/>
      <c r="F274" s="187"/>
      <c r="G274" s="187"/>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row>
    <row r="275" spans="3:46" s="120" customFormat="1" x14ac:dyDescent="0.2">
      <c r="C275" s="187"/>
      <c r="D275" s="187"/>
      <c r="E275" s="187"/>
      <c r="F275" s="187"/>
      <c r="G275" s="187"/>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c r="AO275" s="158"/>
      <c r="AP275" s="158"/>
      <c r="AQ275" s="158"/>
      <c r="AR275" s="158"/>
      <c r="AS275" s="158"/>
      <c r="AT275" s="158"/>
    </row>
    <row r="276" spans="3:46" s="120" customFormat="1" x14ac:dyDescent="0.2">
      <c r="C276" s="187"/>
      <c r="D276" s="187"/>
      <c r="E276" s="187"/>
      <c r="F276" s="187"/>
      <c r="G276" s="187"/>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row>
    <row r="277" spans="3:46" s="120" customFormat="1" x14ac:dyDescent="0.2">
      <c r="C277" s="187"/>
      <c r="D277" s="187"/>
      <c r="E277" s="187"/>
      <c r="F277" s="187"/>
      <c r="G277" s="187"/>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row>
    <row r="278" spans="3:46" s="120" customFormat="1" x14ac:dyDescent="0.2">
      <c r="C278" s="187"/>
      <c r="D278" s="187"/>
      <c r="E278" s="187"/>
      <c r="F278" s="187"/>
      <c r="G278" s="187"/>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row>
    <row r="279" spans="3:46" s="120" customFormat="1" x14ac:dyDescent="0.2">
      <c r="C279" s="187"/>
      <c r="D279" s="187"/>
      <c r="E279" s="187"/>
      <c r="F279" s="187"/>
      <c r="G279" s="187"/>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row>
    <row r="280" spans="3:46" s="120" customFormat="1" x14ac:dyDescent="0.2">
      <c r="C280" s="187"/>
      <c r="D280" s="187"/>
      <c r="E280" s="187"/>
      <c r="F280" s="187"/>
      <c r="G280" s="187"/>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row>
    <row r="281" spans="3:46" s="120" customFormat="1" x14ac:dyDescent="0.2">
      <c r="C281" s="187"/>
      <c r="D281" s="187"/>
      <c r="E281" s="187"/>
      <c r="F281" s="187"/>
      <c r="G281" s="187"/>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row>
    <row r="282" spans="3:46" s="120" customFormat="1" x14ac:dyDescent="0.2">
      <c r="C282" s="187"/>
      <c r="D282" s="187"/>
      <c r="E282" s="187"/>
      <c r="F282" s="187"/>
      <c r="G282" s="187"/>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row>
    <row r="283" spans="3:46" s="120" customFormat="1" x14ac:dyDescent="0.2">
      <c r="C283" s="187"/>
      <c r="D283" s="187"/>
      <c r="E283" s="187"/>
      <c r="F283" s="187"/>
      <c r="G283" s="187"/>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row>
    <row r="284" spans="3:46" s="120" customFormat="1" x14ac:dyDescent="0.2">
      <c r="C284" s="187"/>
      <c r="D284" s="187"/>
      <c r="E284" s="187"/>
      <c r="F284" s="187"/>
      <c r="G284" s="187"/>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row>
    <row r="285" spans="3:46" s="120" customFormat="1" x14ac:dyDescent="0.2">
      <c r="C285" s="187"/>
      <c r="D285" s="187"/>
      <c r="E285" s="187"/>
      <c r="F285" s="187"/>
      <c r="G285" s="187"/>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row>
    <row r="286" spans="3:46" s="120" customFormat="1" x14ac:dyDescent="0.2">
      <c r="C286" s="187"/>
      <c r="D286" s="187"/>
      <c r="E286" s="187"/>
      <c r="F286" s="187"/>
      <c r="G286" s="187"/>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row>
    <row r="287" spans="3:46" s="120" customFormat="1" x14ac:dyDescent="0.2">
      <c r="C287" s="187"/>
      <c r="D287" s="187"/>
      <c r="E287" s="187"/>
      <c r="F287" s="187"/>
      <c r="G287" s="187"/>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row>
    <row r="288" spans="3:46" s="120" customFormat="1" x14ac:dyDescent="0.2">
      <c r="C288" s="187"/>
      <c r="D288" s="187"/>
      <c r="E288" s="187"/>
      <c r="F288" s="187"/>
      <c r="G288" s="187"/>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row>
    <row r="289" spans="3:46" s="120" customFormat="1" x14ac:dyDescent="0.2">
      <c r="C289" s="187"/>
      <c r="D289" s="187"/>
      <c r="E289" s="187"/>
      <c r="F289" s="187"/>
      <c r="G289" s="187"/>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row>
    <row r="290" spans="3:46" s="120" customFormat="1" x14ac:dyDescent="0.2">
      <c r="C290" s="187"/>
      <c r="D290" s="187"/>
      <c r="E290" s="187"/>
      <c r="F290" s="187"/>
      <c r="G290" s="187"/>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row>
    <row r="291" spans="3:46" s="120" customFormat="1" x14ac:dyDescent="0.2">
      <c r="C291" s="187"/>
      <c r="D291" s="187"/>
      <c r="E291" s="187"/>
      <c r="F291" s="187"/>
      <c r="G291" s="187"/>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row>
    <row r="292" spans="3:46" s="120" customFormat="1" x14ac:dyDescent="0.2">
      <c r="C292" s="187"/>
      <c r="D292" s="187"/>
      <c r="E292" s="187"/>
      <c r="F292" s="187"/>
      <c r="G292" s="187"/>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row>
    <row r="293" spans="3:46" s="120" customFormat="1" x14ac:dyDescent="0.2">
      <c r="C293" s="187"/>
      <c r="D293" s="187"/>
      <c r="E293" s="187"/>
      <c r="F293" s="187"/>
      <c r="G293" s="187"/>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58"/>
      <c r="AR293" s="158"/>
      <c r="AS293" s="158"/>
      <c r="AT293" s="158"/>
    </row>
    <row r="294" spans="3:46" s="120" customFormat="1" x14ac:dyDescent="0.2">
      <c r="C294" s="187"/>
      <c r="D294" s="187"/>
      <c r="E294" s="187"/>
      <c r="F294" s="187"/>
      <c r="G294" s="187"/>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c r="AO294" s="158"/>
      <c r="AP294" s="158"/>
      <c r="AQ294" s="158"/>
      <c r="AR294" s="158"/>
      <c r="AS294" s="158"/>
      <c r="AT294" s="158"/>
    </row>
    <row r="295" spans="3:46" s="120" customFormat="1" x14ac:dyDescent="0.2">
      <c r="C295" s="187"/>
      <c r="D295" s="187"/>
      <c r="E295" s="187"/>
      <c r="F295" s="187"/>
      <c r="G295" s="187"/>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row>
    <row r="296" spans="3:46" s="120" customFormat="1" x14ac:dyDescent="0.2">
      <c r="C296" s="187"/>
      <c r="D296" s="187"/>
      <c r="E296" s="187"/>
      <c r="F296" s="187"/>
      <c r="G296" s="187"/>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row>
    <row r="297" spans="3:46" s="120" customFormat="1" x14ac:dyDescent="0.2">
      <c r="C297" s="187"/>
      <c r="D297" s="187"/>
      <c r="E297" s="187"/>
      <c r="F297" s="187"/>
      <c r="G297" s="187"/>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row>
    <row r="298" spans="3:46" s="120" customFormat="1" x14ac:dyDescent="0.2">
      <c r="C298" s="187"/>
      <c r="D298" s="187"/>
      <c r="E298" s="187"/>
      <c r="F298" s="187"/>
      <c r="G298" s="187"/>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row>
    <row r="299" spans="3:46" s="120" customFormat="1" x14ac:dyDescent="0.2">
      <c r="C299" s="187"/>
      <c r="D299" s="187"/>
      <c r="E299" s="187"/>
      <c r="F299" s="187"/>
      <c r="G299" s="187"/>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row>
    <row r="300" spans="3:46" s="120" customFormat="1" x14ac:dyDescent="0.2">
      <c r="C300" s="187"/>
      <c r="D300" s="187"/>
      <c r="E300" s="187"/>
      <c r="F300" s="187"/>
      <c r="G300" s="187"/>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row>
    <row r="301" spans="3:46" s="120" customFormat="1" x14ac:dyDescent="0.2">
      <c r="C301" s="187"/>
      <c r="D301" s="187"/>
      <c r="E301" s="187"/>
      <c r="F301" s="187"/>
      <c r="G301" s="187"/>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row>
    <row r="302" spans="3:46" s="120" customFormat="1" x14ac:dyDescent="0.2">
      <c r="C302" s="187"/>
      <c r="D302" s="187"/>
      <c r="E302" s="187"/>
      <c r="F302" s="187"/>
      <c r="G302" s="187"/>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row>
    <row r="303" spans="3:46" s="120" customFormat="1" x14ac:dyDescent="0.2">
      <c r="C303" s="187"/>
      <c r="D303" s="187"/>
      <c r="E303" s="187"/>
      <c r="F303" s="187"/>
      <c r="G303" s="187"/>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row>
    <row r="304" spans="3:46" s="120" customFormat="1" x14ac:dyDescent="0.2">
      <c r="C304" s="187"/>
      <c r="D304" s="187"/>
      <c r="E304" s="187"/>
      <c r="F304" s="187"/>
      <c r="G304" s="187"/>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row>
    <row r="305" spans="3:46" s="120" customFormat="1" x14ac:dyDescent="0.2">
      <c r="C305" s="187"/>
      <c r="D305" s="187"/>
      <c r="E305" s="187"/>
      <c r="F305" s="187"/>
      <c r="G305" s="187"/>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row>
    <row r="306" spans="3:46" s="120" customFormat="1" x14ac:dyDescent="0.2">
      <c r="C306" s="187"/>
      <c r="D306" s="187"/>
      <c r="E306" s="187"/>
      <c r="F306" s="187"/>
      <c r="G306" s="187"/>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row>
    <row r="307" spans="3:46" s="120" customFormat="1" x14ac:dyDescent="0.2">
      <c r="C307" s="187"/>
      <c r="D307" s="187"/>
      <c r="E307" s="187"/>
      <c r="F307" s="187"/>
      <c r="G307" s="187"/>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row>
    <row r="308" spans="3:46" s="120" customFormat="1" x14ac:dyDescent="0.2">
      <c r="C308" s="187"/>
      <c r="D308" s="187"/>
      <c r="E308" s="187"/>
      <c r="F308" s="187"/>
      <c r="G308" s="187"/>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row>
    <row r="309" spans="3:46" s="120" customFormat="1" x14ac:dyDescent="0.2">
      <c r="C309" s="187"/>
      <c r="D309" s="187"/>
      <c r="E309" s="187"/>
      <c r="F309" s="187"/>
      <c r="G309" s="187"/>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row>
    <row r="310" spans="3:46" s="120" customFormat="1" x14ac:dyDescent="0.2">
      <c r="C310" s="187"/>
      <c r="D310" s="187"/>
      <c r="E310" s="187"/>
      <c r="F310" s="187"/>
      <c r="G310" s="18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row>
    <row r="311" spans="3:46" s="120" customFormat="1" x14ac:dyDescent="0.2">
      <c r="C311" s="187"/>
      <c r="D311" s="187"/>
      <c r="E311" s="187"/>
      <c r="F311" s="187"/>
      <c r="G311" s="187"/>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row>
    <row r="312" spans="3:46" s="120" customFormat="1" x14ac:dyDescent="0.2">
      <c r="C312" s="187"/>
      <c r="D312" s="187"/>
      <c r="E312" s="187"/>
      <c r="F312" s="187"/>
      <c r="G312" s="187"/>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row>
    <row r="313" spans="3:46" s="120" customFormat="1" x14ac:dyDescent="0.2">
      <c r="C313" s="187"/>
      <c r="D313" s="187"/>
      <c r="E313" s="187"/>
      <c r="F313" s="187"/>
      <c r="G313" s="187"/>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row>
    <row r="314" spans="3:46" s="120" customFormat="1" x14ac:dyDescent="0.2">
      <c r="C314" s="187"/>
      <c r="D314" s="187"/>
      <c r="E314" s="187"/>
      <c r="F314" s="187"/>
      <c r="G314" s="187"/>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row>
    <row r="315" spans="3:46" s="120" customFormat="1" x14ac:dyDescent="0.2">
      <c r="C315" s="187"/>
      <c r="D315" s="187"/>
      <c r="E315" s="187"/>
      <c r="F315" s="187"/>
      <c r="G315" s="187"/>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row>
    <row r="316" spans="3:46" s="120" customFormat="1" x14ac:dyDescent="0.2">
      <c r="C316" s="187"/>
      <c r="D316" s="187"/>
      <c r="E316" s="187"/>
      <c r="F316" s="187"/>
      <c r="G316" s="187"/>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row>
    <row r="317" spans="3:46" s="120" customFormat="1" x14ac:dyDescent="0.2">
      <c r="C317" s="187"/>
      <c r="D317" s="187"/>
      <c r="E317" s="187"/>
      <c r="F317" s="187"/>
      <c r="G317" s="187"/>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row>
    <row r="318" spans="3:46" s="120" customFormat="1" x14ac:dyDescent="0.2">
      <c r="C318" s="187"/>
      <c r="D318" s="187"/>
      <c r="E318" s="187"/>
      <c r="F318" s="187"/>
      <c r="G318" s="187"/>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row>
    <row r="319" spans="3:46" s="120" customFormat="1" x14ac:dyDescent="0.2">
      <c r="C319" s="187"/>
      <c r="D319" s="187"/>
      <c r="E319" s="187"/>
      <c r="F319" s="187"/>
      <c r="G319" s="187"/>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row>
    <row r="320" spans="3:46" s="120" customFormat="1" x14ac:dyDescent="0.2">
      <c r="C320" s="187"/>
      <c r="D320" s="187"/>
      <c r="E320" s="187"/>
      <c r="F320" s="187"/>
      <c r="G320" s="187"/>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c r="AO320" s="158"/>
      <c r="AP320" s="158"/>
      <c r="AQ320" s="158"/>
      <c r="AR320" s="158"/>
      <c r="AS320" s="158"/>
      <c r="AT320" s="158"/>
    </row>
    <row r="321" spans="3:46" s="120" customFormat="1" x14ac:dyDescent="0.2">
      <c r="C321" s="187"/>
      <c r="D321" s="187"/>
      <c r="E321" s="187"/>
      <c r="F321" s="187"/>
      <c r="G321" s="187"/>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row>
    <row r="322" spans="3:46" s="120" customFormat="1" x14ac:dyDescent="0.2">
      <c r="C322" s="187"/>
      <c r="D322" s="187"/>
      <c r="E322" s="187"/>
      <c r="F322" s="187"/>
      <c r="G322" s="187"/>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row>
    <row r="323" spans="3:46" s="120" customFormat="1" x14ac:dyDescent="0.2">
      <c r="C323" s="187"/>
      <c r="D323" s="187"/>
      <c r="E323" s="187"/>
      <c r="F323" s="187"/>
      <c r="G323" s="187"/>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row>
    <row r="324" spans="3:46" s="120" customFormat="1" x14ac:dyDescent="0.2">
      <c r="C324" s="187"/>
      <c r="D324" s="187"/>
      <c r="E324" s="187"/>
      <c r="F324" s="187"/>
      <c r="G324" s="187"/>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c r="AO324" s="158"/>
      <c r="AP324" s="158"/>
      <c r="AQ324" s="158"/>
      <c r="AR324" s="158"/>
      <c r="AS324" s="158"/>
      <c r="AT324" s="158"/>
    </row>
    <row r="325" spans="3:46" s="120" customFormat="1" x14ac:dyDescent="0.2">
      <c r="C325" s="187"/>
      <c r="D325" s="187"/>
      <c r="E325" s="187"/>
      <c r="F325" s="187"/>
      <c r="G325" s="187"/>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row>
    <row r="326" spans="3:46" s="120" customFormat="1" x14ac:dyDescent="0.2">
      <c r="C326" s="187"/>
      <c r="D326" s="187"/>
      <c r="E326" s="187"/>
      <c r="F326" s="187"/>
      <c r="G326" s="187"/>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8"/>
      <c r="AL326" s="158"/>
      <c r="AM326" s="158"/>
      <c r="AN326" s="158"/>
      <c r="AO326" s="158"/>
      <c r="AP326" s="158"/>
      <c r="AQ326" s="158"/>
      <c r="AR326" s="158"/>
      <c r="AS326" s="158"/>
      <c r="AT326" s="158"/>
    </row>
    <row r="327" spans="3:46" s="120" customFormat="1" x14ac:dyDescent="0.2">
      <c r="C327" s="187"/>
      <c r="D327" s="187"/>
      <c r="E327" s="187"/>
      <c r="F327" s="187"/>
      <c r="G327" s="187"/>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row>
    <row r="328" spans="3:46" s="120" customFormat="1" x14ac:dyDescent="0.2">
      <c r="C328" s="187"/>
      <c r="D328" s="187"/>
      <c r="E328" s="187"/>
      <c r="F328" s="187"/>
      <c r="G328" s="187"/>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row>
    <row r="329" spans="3:46" s="120" customFormat="1" x14ac:dyDescent="0.2">
      <c r="C329" s="187"/>
      <c r="D329" s="187"/>
      <c r="E329" s="187"/>
      <c r="F329" s="187"/>
      <c r="G329" s="187"/>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8"/>
      <c r="AL329" s="158"/>
      <c r="AM329" s="158"/>
      <c r="AN329" s="158"/>
      <c r="AO329" s="158"/>
      <c r="AP329" s="158"/>
      <c r="AQ329" s="158"/>
      <c r="AR329" s="158"/>
      <c r="AS329" s="158"/>
      <c r="AT329" s="158"/>
    </row>
    <row r="330" spans="3:46" s="120" customFormat="1" x14ac:dyDescent="0.2">
      <c r="C330" s="187"/>
      <c r="D330" s="187"/>
      <c r="E330" s="187"/>
      <c r="F330" s="187"/>
      <c r="G330" s="187"/>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8"/>
      <c r="AL330" s="158"/>
      <c r="AM330" s="158"/>
      <c r="AN330" s="158"/>
      <c r="AO330" s="158"/>
      <c r="AP330" s="158"/>
      <c r="AQ330" s="158"/>
      <c r="AR330" s="158"/>
      <c r="AS330" s="158"/>
      <c r="AT330" s="158"/>
    </row>
    <row r="331" spans="3:46" s="120" customFormat="1" x14ac:dyDescent="0.2">
      <c r="C331" s="187"/>
      <c r="D331" s="187"/>
      <c r="E331" s="187"/>
      <c r="F331" s="187"/>
      <c r="G331" s="187"/>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8"/>
      <c r="AL331" s="158"/>
      <c r="AM331" s="158"/>
      <c r="AN331" s="158"/>
      <c r="AO331" s="158"/>
      <c r="AP331" s="158"/>
      <c r="AQ331" s="158"/>
      <c r="AR331" s="158"/>
      <c r="AS331" s="158"/>
      <c r="AT331" s="158"/>
    </row>
    <row r="332" spans="3:46" s="120" customFormat="1" x14ac:dyDescent="0.2">
      <c r="C332" s="187"/>
      <c r="D332" s="187"/>
      <c r="E332" s="187"/>
      <c r="F332" s="187"/>
      <c r="G332" s="187"/>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c r="AO332" s="158"/>
      <c r="AP332" s="158"/>
      <c r="AQ332" s="158"/>
      <c r="AR332" s="158"/>
      <c r="AS332" s="158"/>
      <c r="AT332" s="158"/>
    </row>
    <row r="333" spans="3:46" s="120" customFormat="1" x14ac:dyDescent="0.2">
      <c r="C333" s="187"/>
      <c r="D333" s="187"/>
      <c r="E333" s="187"/>
      <c r="F333" s="187"/>
      <c r="G333" s="187"/>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8"/>
      <c r="AL333" s="158"/>
      <c r="AM333" s="158"/>
      <c r="AN333" s="158"/>
      <c r="AO333" s="158"/>
      <c r="AP333" s="158"/>
      <c r="AQ333" s="158"/>
      <c r="AR333" s="158"/>
      <c r="AS333" s="158"/>
      <c r="AT333" s="158"/>
    </row>
    <row r="334" spans="3:46" s="120" customFormat="1" x14ac:dyDescent="0.2">
      <c r="C334" s="187"/>
      <c r="D334" s="187"/>
      <c r="E334" s="187"/>
      <c r="F334" s="187"/>
      <c r="G334" s="187"/>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c r="AO334" s="158"/>
      <c r="AP334" s="158"/>
      <c r="AQ334" s="158"/>
      <c r="AR334" s="158"/>
      <c r="AS334" s="158"/>
      <c r="AT334" s="158"/>
    </row>
    <row r="335" spans="3:46" s="120" customFormat="1" x14ac:dyDescent="0.2">
      <c r="C335" s="187"/>
      <c r="D335" s="187"/>
      <c r="E335" s="187"/>
      <c r="F335" s="187"/>
      <c r="G335" s="187"/>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8"/>
      <c r="AL335" s="158"/>
      <c r="AM335" s="158"/>
      <c r="AN335" s="158"/>
      <c r="AO335" s="158"/>
      <c r="AP335" s="158"/>
      <c r="AQ335" s="158"/>
      <c r="AR335" s="158"/>
      <c r="AS335" s="158"/>
      <c r="AT335" s="158"/>
    </row>
    <row r="336" spans="3:46" s="120" customFormat="1" x14ac:dyDescent="0.2">
      <c r="C336" s="187"/>
      <c r="D336" s="187"/>
      <c r="E336" s="187"/>
      <c r="F336" s="187"/>
      <c r="G336" s="187"/>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158"/>
    </row>
    <row r="337" spans="3:46" s="120" customFormat="1" x14ac:dyDescent="0.2">
      <c r="C337" s="187"/>
      <c r="D337" s="187"/>
      <c r="E337" s="187"/>
      <c r="F337" s="187"/>
      <c r="G337" s="187"/>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8"/>
      <c r="AL337" s="158"/>
      <c r="AM337" s="158"/>
      <c r="AN337" s="158"/>
      <c r="AO337" s="158"/>
      <c r="AP337" s="158"/>
      <c r="AQ337" s="158"/>
      <c r="AR337" s="158"/>
      <c r="AS337" s="158"/>
      <c r="AT337" s="158"/>
    </row>
    <row r="338" spans="3:46" s="120" customFormat="1" x14ac:dyDescent="0.2">
      <c r="C338" s="187"/>
      <c r="D338" s="187"/>
      <c r="E338" s="187"/>
      <c r="F338" s="187"/>
      <c r="G338" s="187"/>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row>
    <row r="339" spans="3:46" s="120" customFormat="1" x14ac:dyDescent="0.2">
      <c r="C339" s="187"/>
      <c r="D339" s="187"/>
      <c r="E339" s="187"/>
      <c r="F339" s="187"/>
      <c r="G339" s="187"/>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c r="AO339" s="158"/>
      <c r="AP339" s="158"/>
      <c r="AQ339" s="158"/>
      <c r="AR339" s="158"/>
      <c r="AS339" s="158"/>
      <c r="AT339" s="158"/>
    </row>
    <row r="340" spans="3:46" s="120" customFormat="1" x14ac:dyDescent="0.2">
      <c r="C340" s="187"/>
      <c r="D340" s="187"/>
      <c r="E340" s="187"/>
      <c r="F340" s="187"/>
      <c r="G340" s="187"/>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8"/>
      <c r="AL340" s="158"/>
      <c r="AM340" s="158"/>
      <c r="AN340" s="158"/>
      <c r="AO340" s="158"/>
      <c r="AP340" s="158"/>
      <c r="AQ340" s="158"/>
      <c r="AR340" s="158"/>
      <c r="AS340" s="158"/>
      <c r="AT340" s="158"/>
    </row>
    <row r="341" spans="3:46" s="120" customFormat="1" x14ac:dyDescent="0.2">
      <c r="C341" s="187"/>
      <c r="D341" s="187"/>
      <c r="E341" s="187"/>
      <c r="F341" s="187"/>
      <c r="G341" s="187"/>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c r="AO341" s="158"/>
      <c r="AP341" s="158"/>
      <c r="AQ341" s="158"/>
      <c r="AR341" s="158"/>
      <c r="AS341" s="158"/>
      <c r="AT341" s="158"/>
    </row>
    <row r="342" spans="3:46" s="120" customFormat="1" x14ac:dyDescent="0.2">
      <c r="C342" s="187"/>
      <c r="D342" s="187"/>
      <c r="E342" s="187"/>
      <c r="F342" s="187"/>
      <c r="G342" s="187"/>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8"/>
      <c r="AL342" s="158"/>
      <c r="AM342" s="158"/>
      <c r="AN342" s="158"/>
      <c r="AO342" s="158"/>
      <c r="AP342" s="158"/>
      <c r="AQ342" s="158"/>
      <c r="AR342" s="158"/>
      <c r="AS342" s="158"/>
      <c r="AT342" s="158"/>
    </row>
    <row r="343" spans="3:46" s="120" customFormat="1" x14ac:dyDescent="0.2">
      <c r="C343" s="187"/>
      <c r="D343" s="187"/>
      <c r="E343" s="187"/>
      <c r="F343" s="187"/>
      <c r="G343" s="187"/>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8"/>
      <c r="AL343" s="158"/>
      <c r="AM343" s="158"/>
      <c r="AN343" s="158"/>
      <c r="AO343" s="158"/>
      <c r="AP343" s="158"/>
      <c r="AQ343" s="158"/>
      <c r="AR343" s="158"/>
      <c r="AS343" s="158"/>
      <c r="AT343" s="158"/>
    </row>
    <row r="344" spans="3:46" s="120" customFormat="1" x14ac:dyDescent="0.2">
      <c r="C344" s="187"/>
      <c r="D344" s="187"/>
      <c r="E344" s="187"/>
      <c r="F344" s="187"/>
      <c r="G344" s="187"/>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c r="AO344" s="158"/>
      <c r="AP344" s="158"/>
      <c r="AQ344" s="158"/>
      <c r="AR344" s="158"/>
      <c r="AS344" s="158"/>
      <c r="AT344" s="158"/>
    </row>
    <row r="345" spans="3:46" s="120" customFormat="1" x14ac:dyDescent="0.2">
      <c r="C345" s="187"/>
      <c r="D345" s="187"/>
      <c r="E345" s="187"/>
      <c r="F345" s="187"/>
      <c r="G345" s="187"/>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c r="AO345" s="158"/>
      <c r="AP345" s="158"/>
      <c r="AQ345" s="158"/>
      <c r="AR345" s="158"/>
      <c r="AS345" s="158"/>
      <c r="AT345" s="158"/>
    </row>
    <row r="346" spans="3:46" s="120" customFormat="1" x14ac:dyDescent="0.2">
      <c r="C346" s="187"/>
      <c r="D346" s="187"/>
      <c r="E346" s="187"/>
      <c r="F346" s="187"/>
      <c r="G346" s="187"/>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c r="AO346" s="158"/>
      <c r="AP346" s="158"/>
      <c r="AQ346" s="158"/>
      <c r="AR346" s="158"/>
      <c r="AS346" s="158"/>
      <c r="AT346" s="158"/>
    </row>
    <row r="347" spans="3:46" s="120" customFormat="1" x14ac:dyDescent="0.2">
      <c r="C347" s="187"/>
      <c r="D347" s="187"/>
      <c r="E347" s="187"/>
      <c r="F347" s="187"/>
      <c r="G347" s="187"/>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8"/>
      <c r="AL347" s="158"/>
      <c r="AM347" s="158"/>
      <c r="AN347" s="158"/>
      <c r="AO347" s="158"/>
      <c r="AP347" s="158"/>
      <c r="AQ347" s="158"/>
      <c r="AR347" s="158"/>
      <c r="AS347" s="158"/>
      <c r="AT347" s="158"/>
    </row>
    <row r="348" spans="3:46" s="120" customFormat="1" x14ac:dyDescent="0.2">
      <c r="C348" s="187"/>
      <c r="D348" s="187"/>
      <c r="E348" s="187"/>
      <c r="F348" s="187"/>
      <c r="G348" s="187"/>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row>
    <row r="349" spans="3:46" s="120" customFormat="1" x14ac:dyDescent="0.2">
      <c r="C349" s="187"/>
      <c r="D349" s="187"/>
      <c r="E349" s="187"/>
      <c r="F349" s="187"/>
      <c r="G349" s="187"/>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c r="AO349" s="158"/>
      <c r="AP349" s="158"/>
      <c r="AQ349" s="158"/>
      <c r="AR349" s="158"/>
      <c r="AS349" s="158"/>
      <c r="AT349" s="158"/>
    </row>
    <row r="350" spans="3:46" s="120" customFormat="1" x14ac:dyDescent="0.2">
      <c r="C350" s="187"/>
      <c r="D350" s="187"/>
      <c r="E350" s="187"/>
      <c r="F350" s="187"/>
      <c r="G350" s="187"/>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row>
    <row r="351" spans="3:46" s="120" customFormat="1" x14ac:dyDescent="0.2">
      <c r="C351" s="187"/>
      <c r="D351" s="187"/>
      <c r="E351" s="187"/>
      <c r="F351" s="187"/>
      <c r="G351" s="187"/>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8"/>
      <c r="AR351" s="158"/>
      <c r="AS351" s="158"/>
      <c r="AT351" s="158"/>
    </row>
    <row r="352" spans="3:46" s="120" customFormat="1" x14ac:dyDescent="0.2">
      <c r="C352" s="187"/>
      <c r="D352" s="187"/>
      <c r="E352" s="187"/>
      <c r="F352" s="187"/>
      <c r="G352" s="187"/>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8"/>
      <c r="AL352" s="158"/>
      <c r="AM352" s="158"/>
      <c r="AN352" s="158"/>
      <c r="AO352" s="158"/>
      <c r="AP352" s="158"/>
      <c r="AQ352" s="158"/>
      <c r="AR352" s="158"/>
      <c r="AS352" s="158"/>
      <c r="AT352" s="158"/>
    </row>
    <row r="353" spans="3:46" s="120" customFormat="1" x14ac:dyDescent="0.2">
      <c r="C353" s="187"/>
      <c r="D353" s="187"/>
      <c r="E353" s="187"/>
      <c r="F353" s="187"/>
      <c r="G353" s="187"/>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8"/>
      <c r="AL353" s="158"/>
      <c r="AM353" s="158"/>
      <c r="AN353" s="158"/>
      <c r="AO353" s="158"/>
      <c r="AP353" s="158"/>
      <c r="AQ353" s="158"/>
      <c r="AR353" s="158"/>
      <c r="AS353" s="158"/>
      <c r="AT353" s="158"/>
    </row>
    <row r="354" spans="3:46" s="120" customFormat="1" x14ac:dyDescent="0.2">
      <c r="C354" s="187"/>
      <c r="D354" s="187"/>
      <c r="E354" s="187"/>
      <c r="F354" s="187"/>
      <c r="G354" s="187"/>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c r="AO354" s="158"/>
      <c r="AP354" s="158"/>
      <c r="AQ354" s="158"/>
      <c r="AR354" s="158"/>
      <c r="AS354" s="158"/>
      <c r="AT354" s="158"/>
    </row>
    <row r="355" spans="3:46" s="120" customFormat="1" x14ac:dyDescent="0.2">
      <c r="C355" s="187"/>
      <c r="D355" s="187"/>
      <c r="E355" s="187"/>
      <c r="F355" s="187"/>
      <c r="G355" s="187"/>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8"/>
      <c r="AL355" s="158"/>
      <c r="AM355" s="158"/>
      <c r="AN355" s="158"/>
      <c r="AO355" s="158"/>
      <c r="AP355" s="158"/>
      <c r="AQ355" s="158"/>
      <c r="AR355" s="158"/>
      <c r="AS355" s="158"/>
      <c r="AT355" s="158"/>
    </row>
    <row r="356" spans="3:46" s="120" customFormat="1" x14ac:dyDescent="0.2">
      <c r="C356" s="187"/>
      <c r="D356" s="187"/>
      <c r="E356" s="187"/>
      <c r="F356" s="187"/>
      <c r="G356" s="187"/>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8"/>
      <c r="AL356" s="158"/>
      <c r="AM356" s="158"/>
      <c r="AN356" s="158"/>
      <c r="AO356" s="158"/>
      <c r="AP356" s="158"/>
      <c r="AQ356" s="158"/>
      <c r="AR356" s="158"/>
      <c r="AS356" s="158"/>
      <c r="AT356" s="158"/>
    </row>
    <row r="357" spans="3:46" s="120" customFormat="1" x14ac:dyDescent="0.2">
      <c r="C357" s="187"/>
      <c r="D357" s="187"/>
      <c r="E357" s="187"/>
      <c r="F357" s="187"/>
      <c r="G357" s="187"/>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8"/>
      <c r="AL357" s="158"/>
      <c r="AM357" s="158"/>
      <c r="AN357" s="158"/>
      <c r="AO357" s="158"/>
      <c r="AP357" s="158"/>
      <c r="AQ357" s="158"/>
      <c r="AR357" s="158"/>
      <c r="AS357" s="158"/>
      <c r="AT357" s="158"/>
    </row>
    <row r="358" spans="3:46" s="120" customFormat="1" x14ac:dyDescent="0.2">
      <c r="C358" s="187"/>
      <c r="D358" s="187"/>
      <c r="E358" s="187"/>
      <c r="F358" s="187"/>
      <c r="G358" s="187"/>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c r="AO358" s="158"/>
      <c r="AP358" s="158"/>
      <c r="AQ358" s="158"/>
      <c r="AR358" s="158"/>
      <c r="AS358" s="158"/>
      <c r="AT358" s="158"/>
    </row>
    <row r="359" spans="3:46" s="120" customFormat="1" x14ac:dyDescent="0.2">
      <c r="C359" s="187"/>
      <c r="D359" s="187"/>
      <c r="E359" s="187"/>
      <c r="F359" s="187"/>
      <c r="G359" s="187"/>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c r="AO359" s="158"/>
      <c r="AP359" s="158"/>
      <c r="AQ359" s="158"/>
      <c r="AR359" s="158"/>
      <c r="AS359" s="158"/>
      <c r="AT359" s="158"/>
    </row>
    <row r="360" spans="3:46" s="120" customFormat="1" x14ac:dyDescent="0.2">
      <c r="C360" s="187"/>
      <c r="D360" s="187"/>
      <c r="E360" s="187"/>
      <c r="F360" s="187"/>
      <c r="G360" s="187"/>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c r="AO360" s="158"/>
      <c r="AP360" s="158"/>
      <c r="AQ360" s="158"/>
      <c r="AR360" s="158"/>
      <c r="AS360" s="158"/>
      <c r="AT360" s="158"/>
    </row>
    <row r="361" spans="3:46" s="120" customFormat="1" x14ac:dyDescent="0.2">
      <c r="C361" s="187"/>
      <c r="D361" s="187"/>
      <c r="E361" s="187"/>
      <c r="F361" s="187"/>
      <c r="G361" s="187"/>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8"/>
      <c r="AL361" s="158"/>
      <c r="AM361" s="158"/>
      <c r="AN361" s="158"/>
      <c r="AO361" s="158"/>
      <c r="AP361" s="158"/>
      <c r="AQ361" s="158"/>
      <c r="AR361" s="158"/>
      <c r="AS361" s="158"/>
      <c r="AT361" s="158"/>
    </row>
    <row r="362" spans="3:46" s="120" customFormat="1" x14ac:dyDescent="0.2">
      <c r="C362" s="187"/>
      <c r="D362" s="187"/>
      <c r="E362" s="187"/>
      <c r="F362" s="187"/>
      <c r="G362" s="187"/>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c r="AN362" s="158"/>
      <c r="AO362" s="158"/>
      <c r="AP362" s="158"/>
      <c r="AQ362" s="158"/>
      <c r="AR362" s="158"/>
      <c r="AS362" s="158"/>
      <c r="AT362" s="158"/>
    </row>
    <row r="363" spans="3:46" s="120" customFormat="1" x14ac:dyDescent="0.2">
      <c r="C363" s="187"/>
      <c r="D363" s="187"/>
      <c r="E363" s="187"/>
      <c r="F363" s="187"/>
      <c r="G363" s="187"/>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8"/>
      <c r="AN363" s="158"/>
      <c r="AO363" s="158"/>
      <c r="AP363" s="158"/>
      <c r="AQ363" s="158"/>
      <c r="AR363" s="158"/>
      <c r="AS363" s="158"/>
      <c r="AT363" s="158"/>
    </row>
    <row r="364" spans="3:46" s="120" customFormat="1" x14ac:dyDescent="0.2">
      <c r="C364" s="187"/>
      <c r="D364" s="187"/>
      <c r="E364" s="187"/>
      <c r="F364" s="187"/>
      <c r="G364" s="187"/>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c r="AO364" s="158"/>
      <c r="AP364" s="158"/>
      <c r="AQ364" s="158"/>
      <c r="AR364" s="158"/>
      <c r="AS364" s="158"/>
      <c r="AT364" s="158"/>
    </row>
    <row r="365" spans="3:46" s="120" customFormat="1" x14ac:dyDescent="0.2">
      <c r="C365" s="187"/>
      <c r="D365" s="187"/>
      <c r="E365" s="187"/>
      <c r="F365" s="187"/>
      <c r="G365" s="187"/>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158"/>
      <c r="AK365" s="158"/>
      <c r="AL365" s="158"/>
      <c r="AM365" s="158"/>
      <c r="AN365" s="158"/>
      <c r="AO365" s="158"/>
      <c r="AP365" s="158"/>
      <c r="AQ365" s="158"/>
      <c r="AR365" s="158"/>
      <c r="AS365" s="158"/>
      <c r="AT365" s="158"/>
    </row>
    <row r="366" spans="3:46" s="120" customFormat="1" x14ac:dyDescent="0.2">
      <c r="C366" s="187"/>
      <c r="D366" s="187"/>
      <c r="E366" s="187"/>
      <c r="F366" s="187"/>
      <c r="G366" s="187"/>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row>
    <row r="367" spans="3:46" s="120" customFormat="1" x14ac:dyDescent="0.2">
      <c r="C367" s="187"/>
      <c r="D367" s="187"/>
      <c r="E367" s="187"/>
      <c r="F367" s="187"/>
      <c r="G367" s="187"/>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row>
    <row r="368" spans="3:46" s="120" customFormat="1" x14ac:dyDescent="0.2">
      <c r="C368" s="187"/>
      <c r="D368" s="187"/>
      <c r="E368" s="187"/>
      <c r="F368" s="187"/>
      <c r="G368" s="187"/>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row>
    <row r="369" spans="3:46" s="120" customFormat="1" x14ac:dyDescent="0.2">
      <c r="C369" s="187"/>
      <c r="D369" s="187"/>
      <c r="E369" s="187"/>
      <c r="F369" s="187"/>
      <c r="G369" s="187"/>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row>
    <row r="370" spans="3:46" s="120" customFormat="1" x14ac:dyDescent="0.2">
      <c r="C370" s="187"/>
      <c r="D370" s="187"/>
      <c r="E370" s="187"/>
      <c r="F370" s="187"/>
      <c r="G370" s="18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row>
    <row r="371" spans="3:46" s="120" customFormat="1" x14ac:dyDescent="0.2">
      <c r="C371" s="187"/>
      <c r="D371" s="187"/>
      <c r="E371" s="187"/>
      <c r="F371" s="187"/>
      <c r="G371" s="187"/>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row>
    <row r="372" spans="3:46" s="120" customFormat="1" x14ac:dyDescent="0.2">
      <c r="C372" s="187"/>
      <c r="D372" s="187"/>
      <c r="E372" s="187"/>
      <c r="F372" s="187"/>
      <c r="G372" s="187"/>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row>
    <row r="373" spans="3:46" s="120" customFormat="1" x14ac:dyDescent="0.2">
      <c r="C373" s="187"/>
      <c r="D373" s="187"/>
      <c r="E373" s="187"/>
      <c r="F373" s="187"/>
      <c r="G373" s="187"/>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row>
    <row r="374" spans="3:46" s="120" customFormat="1" x14ac:dyDescent="0.2">
      <c r="C374" s="187"/>
      <c r="D374" s="187"/>
      <c r="E374" s="187"/>
      <c r="F374" s="187"/>
      <c r="G374" s="187"/>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row>
    <row r="375" spans="3:46" s="120" customFormat="1" x14ac:dyDescent="0.2">
      <c r="C375" s="187"/>
      <c r="D375" s="187"/>
      <c r="E375" s="187"/>
      <c r="F375" s="187"/>
      <c r="G375" s="187"/>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row>
    <row r="376" spans="3:46" s="120" customFormat="1" x14ac:dyDescent="0.2">
      <c r="C376" s="187"/>
      <c r="D376" s="187"/>
      <c r="E376" s="187"/>
      <c r="F376" s="187"/>
      <c r="G376" s="187"/>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row>
    <row r="377" spans="3:46" s="120" customFormat="1" x14ac:dyDescent="0.2">
      <c r="C377" s="187"/>
      <c r="D377" s="187"/>
      <c r="E377" s="187"/>
      <c r="F377" s="187"/>
      <c r="G377" s="187"/>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row>
    <row r="378" spans="3:46" s="120" customFormat="1" x14ac:dyDescent="0.2">
      <c r="C378" s="187"/>
      <c r="D378" s="187"/>
      <c r="E378" s="187"/>
      <c r="F378" s="187"/>
      <c r="G378" s="187"/>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row>
    <row r="379" spans="3:46" s="120" customFormat="1" x14ac:dyDescent="0.2">
      <c r="C379" s="187"/>
      <c r="D379" s="187"/>
      <c r="E379" s="187"/>
      <c r="F379" s="187"/>
      <c r="G379" s="187"/>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row>
    <row r="380" spans="3:46" s="120" customFormat="1" x14ac:dyDescent="0.2">
      <c r="C380" s="187"/>
      <c r="D380" s="187"/>
      <c r="E380" s="187"/>
      <c r="F380" s="187"/>
      <c r="G380" s="187"/>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row>
    <row r="381" spans="3:46" s="120" customFormat="1" x14ac:dyDescent="0.2">
      <c r="C381" s="187"/>
      <c r="D381" s="187"/>
      <c r="E381" s="187"/>
      <c r="F381" s="187"/>
      <c r="G381" s="187"/>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row>
    <row r="382" spans="3:46" s="120" customFormat="1" x14ac:dyDescent="0.2">
      <c r="C382" s="187"/>
      <c r="D382" s="187"/>
      <c r="E382" s="187"/>
      <c r="F382" s="187"/>
      <c r="G382" s="187"/>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row>
    <row r="383" spans="3:46" s="120" customFormat="1" x14ac:dyDescent="0.2">
      <c r="C383" s="187"/>
      <c r="D383" s="187"/>
      <c r="E383" s="187"/>
      <c r="F383" s="187"/>
      <c r="G383" s="187"/>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8"/>
      <c r="AL383" s="158"/>
      <c r="AM383" s="158"/>
      <c r="AN383" s="158"/>
      <c r="AO383" s="158"/>
      <c r="AP383" s="158"/>
      <c r="AQ383" s="158"/>
      <c r="AR383" s="158"/>
      <c r="AS383" s="158"/>
      <c r="AT383" s="158"/>
    </row>
    <row r="384" spans="3:46" s="120" customFormat="1" x14ac:dyDescent="0.2">
      <c r="C384" s="187"/>
      <c r="D384" s="187"/>
      <c r="E384" s="187"/>
      <c r="F384" s="187"/>
      <c r="G384" s="187"/>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8"/>
      <c r="AL384" s="158"/>
      <c r="AM384" s="158"/>
      <c r="AN384" s="158"/>
      <c r="AO384" s="158"/>
      <c r="AP384" s="158"/>
      <c r="AQ384" s="158"/>
      <c r="AR384" s="158"/>
      <c r="AS384" s="158"/>
      <c r="AT384" s="158"/>
    </row>
    <row r="385" spans="3:46" s="120" customFormat="1" x14ac:dyDescent="0.2">
      <c r="C385" s="187"/>
      <c r="D385" s="187"/>
      <c r="E385" s="187"/>
      <c r="F385" s="187"/>
      <c r="G385" s="187"/>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8"/>
      <c r="AL385" s="158"/>
      <c r="AM385" s="158"/>
      <c r="AN385" s="158"/>
      <c r="AO385" s="158"/>
      <c r="AP385" s="158"/>
      <c r="AQ385" s="158"/>
      <c r="AR385" s="158"/>
      <c r="AS385" s="158"/>
      <c r="AT385" s="158"/>
    </row>
    <row r="386" spans="3:46" s="120" customFormat="1" x14ac:dyDescent="0.2">
      <c r="C386" s="187"/>
      <c r="D386" s="187"/>
      <c r="E386" s="187"/>
      <c r="F386" s="187"/>
      <c r="G386" s="187"/>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row>
    <row r="387" spans="3:46" s="120" customFormat="1" x14ac:dyDescent="0.2">
      <c r="C387" s="187"/>
      <c r="D387" s="187"/>
      <c r="E387" s="187"/>
      <c r="F387" s="187"/>
      <c r="G387" s="187"/>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row>
    <row r="388" spans="3:46" s="120" customFormat="1" x14ac:dyDescent="0.2">
      <c r="C388" s="187"/>
      <c r="D388" s="187"/>
      <c r="E388" s="187"/>
      <c r="F388" s="187"/>
      <c r="G388" s="187"/>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c r="AO388" s="158"/>
      <c r="AP388" s="158"/>
      <c r="AQ388" s="158"/>
      <c r="AR388" s="158"/>
      <c r="AS388" s="158"/>
      <c r="AT388" s="158"/>
    </row>
    <row r="389" spans="3:46" s="120" customFormat="1" x14ac:dyDescent="0.2">
      <c r="C389" s="187"/>
      <c r="D389" s="187"/>
      <c r="E389" s="187"/>
      <c r="F389" s="187"/>
      <c r="G389" s="187"/>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row>
    <row r="390" spans="3:46" s="120" customFormat="1" x14ac:dyDescent="0.2">
      <c r="C390" s="187"/>
      <c r="D390" s="187"/>
      <c r="E390" s="187"/>
      <c r="F390" s="187"/>
      <c r="G390" s="187"/>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row>
    <row r="391" spans="3:46" s="120" customFormat="1" x14ac:dyDescent="0.2">
      <c r="C391" s="187"/>
      <c r="D391" s="187"/>
      <c r="E391" s="187"/>
      <c r="F391" s="187"/>
      <c r="G391" s="187"/>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row>
    <row r="392" spans="3:46" s="120" customFormat="1" x14ac:dyDescent="0.2">
      <c r="C392" s="187"/>
      <c r="D392" s="187"/>
      <c r="E392" s="187"/>
      <c r="F392" s="187"/>
      <c r="G392" s="187"/>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row>
    <row r="393" spans="3:46" s="120" customFormat="1" x14ac:dyDescent="0.2">
      <c r="C393" s="187"/>
      <c r="D393" s="187"/>
      <c r="E393" s="187"/>
      <c r="F393" s="187"/>
      <c r="G393" s="187"/>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row>
    <row r="394" spans="3:46" s="120" customFormat="1" x14ac:dyDescent="0.2">
      <c r="C394" s="187"/>
      <c r="D394" s="187"/>
      <c r="E394" s="187"/>
      <c r="F394" s="187"/>
      <c r="G394" s="187"/>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row>
    <row r="395" spans="3:46" s="120" customFormat="1" x14ac:dyDescent="0.2">
      <c r="C395" s="187"/>
      <c r="D395" s="187"/>
      <c r="E395" s="187"/>
      <c r="F395" s="187"/>
      <c r="G395" s="187"/>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row>
    <row r="396" spans="3:46" s="120" customFormat="1" x14ac:dyDescent="0.2">
      <c r="C396" s="187"/>
      <c r="D396" s="187"/>
      <c r="E396" s="187"/>
      <c r="F396" s="187"/>
      <c r="G396" s="187"/>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row>
    <row r="397" spans="3:46" s="120" customFormat="1" x14ac:dyDescent="0.2">
      <c r="C397" s="187"/>
      <c r="D397" s="187"/>
      <c r="E397" s="187"/>
      <c r="F397" s="187"/>
      <c r="G397" s="187"/>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row>
    <row r="398" spans="3:46" s="120" customFormat="1" x14ac:dyDescent="0.2">
      <c r="C398" s="187"/>
      <c r="D398" s="187"/>
      <c r="E398" s="187"/>
      <c r="F398" s="187"/>
      <c r="G398" s="187"/>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row>
    <row r="399" spans="3:46" s="120" customFormat="1" x14ac:dyDescent="0.2">
      <c r="C399" s="187"/>
      <c r="D399" s="187"/>
      <c r="E399" s="187"/>
      <c r="F399" s="187"/>
      <c r="G399" s="187"/>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row>
    <row r="400" spans="3:46" s="120" customFormat="1" x14ac:dyDescent="0.2">
      <c r="C400" s="187"/>
      <c r="D400" s="187"/>
      <c r="E400" s="187"/>
      <c r="F400" s="187"/>
      <c r="G400" s="187"/>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row>
    <row r="401" spans="3:46" s="120" customFormat="1" x14ac:dyDescent="0.2">
      <c r="C401" s="187"/>
      <c r="D401" s="187"/>
      <c r="E401" s="187"/>
      <c r="F401" s="187"/>
      <c r="G401" s="187"/>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row>
    <row r="402" spans="3:46" s="120" customFormat="1" x14ac:dyDescent="0.2">
      <c r="C402" s="187"/>
      <c r="D402" s="187"/>
      <c r="E402" s="187"/>
      <c r="F402" s="187"/>
      <c r="G402" s="187"/>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row>
    <row r="403" spans="3:46" s="120" customFormat="1" x14ac:dyDescent="0.2">
      <c r="C403" s="187"/>
      <c r="D403" s="187"/>
      <c r="E403" s="187"/>
      <c r="F403" s="187"/>
      <c r="G403" s="187"/>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row>
    <row r="404" spans="3:46" s="120" customFormat="1" x14ac:dyDescent="0.2">
      <c r="C404" s="187"/>
      <c r="D404" s="187"/>
      <c r="E404" s="187"/>
      <c r="F404" s="187"/>
      <c r="G404" s="187"/>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row>
    <row r="405" spans="3:46" s="120" customFormat="1" x14ac:dyDescent="0.2">
      <c r="C405" s="187"/>
      <c r="D405" s="187"/>
      <c r="E405" s="187"/>
      <c r="F405" s="187"/>
      <c r="G405" s="187"/>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8"/>
      <c r="AL405" s="158"/>
      <c r="AM405" s="158"/>
      <c r="AN405" s="158"/>
      <c r="AO405" s="158"/>
      <c r="AP405" s="158"/>
      <c r="AQ405" s="158"/>
      <c r="AR405" s="158"/>
      <c r="AS405" s="158"/>
      <c r="AT405" s="158"/>
    </row>
    <row r="406" spans="3:46" s="120" customFormat="1" x14ac:dyDescent="0.2">
      <c r="C406" s="187"/>
      <c r="D406" s="187"/>
      <c r="E406" s="187"/>
      <c r="F406" s="187"/>
      <c r="G406" s="187"/>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8"/>
      <c r="AL406" s="158"/>
      <c r="AM406" s="158"/>
      <c r="AN406" s="158"/>
      <c r="AO406" s="158"/>
      <c r="AP406" s="158"/>
      <c r="AQ406" s="158"/>
      <c r="AR406" s="158"/>
      <c r="AS406" s="158"/>
      <c r="AT406" s="158"/>
    </row>
    <row r="407" spans="3:46" s="120" customFormat="1" x14ac:dyDescent="0.2">
      <c r="C407" s="187"/>
      <c r="D407" s="187"/>
      <c r="E407" s="187"/>
      <c r="F407" s="187"/>
      <c r="G407" s="187"/>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8"/>
      <c r="AL407" s="158"/>
      <c r="AM407" s="158"/>
      <c r="AN407" s="158"/>
      <c r="AO407" s="158"/>
      <c r="AP407" s="158"/>
      <c r="AQ407" s="158"/>
      <c r="AR407" s="158"/>
      <c r="AS407" s="158"/>
      <c r="AT407" s="158"/>
    </row>
    <row r="408" spans="3:46" s="120" customFormat="1" x14ac:dyDescent="0.2">
      <c r="C408" s="187"/>
      <c r="D408" s="187"/>
      <c r="E408" s="187"/>
      <c r="F408" s="187"/>
      <c r="G408" s="187"/>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row>
    <row r="409" spans="3:46" s="120" customFormat="1" x14ac:dyDescent="0.2">
      <c r="C409" s="187"/>
      <c r="D409" s="187"/>
      <c r="E409" s="187"/>
      <c r="F409" s="187"/>
      <c r="G409" s="187"/>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c r="AO409" s="158"/>
      <c r="AP409" s="158"/>
      <c r="AQ409" s="158"/>
      <c r="AR409" s="158"/>
      <c r="AS409" s="158"/>
      <c r="AT409" s="158"/>
    </row>
    <row r="410" spans="3:46" s="120" customFormat="1" x14ac:dyDescent="0.2">
      <c r="C410" s="187"/>
      <c r="D410" s="187"/>
      <c r="E410" s="187"/>
      <c r="F410" s="187"/>
      <c r="G410" s="187"/>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8"/>
    </row>
    <row r="411" spans="3:46" s="120" customFormat="1" x14ac:dyDescent="0.2">
      <c r="C411" s="187"/>
      <c r="D411" s="187"/>
      <c r="E411" s="187"/>
      <c r="F411" s="187"/>
      <c r="G411" s="187"/>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8"/>
      <c r="AL411" s="158"/>
      <c r="AM411" s="158"/>
      <c r="AN411" s="158"/>
      <c r="AO411" s="158"/>
      <c r="AP411" s="158"/>
      <c r="AQ411" s="158"/>
      <c r="AR411" s="158"/>
      <c r="AS411" s="158"/>
      <c r="AT411" s="158"/>
    </row>
    <row r="412" spans="3:46" s="120" customFormat="1" x14ac:dyDescent="0.2">
      <c r="C412" s="187"/>
      <c r="D412" s="187"/>
      <c r="E412" s="187"/>
      <c r="F412" s="187"/>
      <c r="G412" s="187"/>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8"/>
      <c r="AL412" s="158"/>
      <c r="AM412" s="158"/>
      <c r="AN412" s="158"/>
      <c r="AO412" s="158"/>
      <c r="AP412" s="158"/>
      <c r="AQ412" s="158"/>
      <c r="AR412" s="158"/>
      <c r="AS412" s="158"/>
      <c r="AT412" s="158"/>
    </row>
    <row r="413" spans="3:46" s="120" customFormat="1" x14ac:dyDescent="0.2">
      <c r="C413" s="187"/>
      <c r="D413" s="187"/>
      <c r="E413" s="187"/>
      <c r="F413" s="187"/>
      <c r="G413" s="187"/>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8"/>
      <c r="AL413" s="158"/>
      <c r="AM413" s="158"/>
      <c r="AN413" s="158"/>
      <c r="AO413" s="158"/>
      <c r="AP413" s="158"/>
      <c r="AQ413" s="158"/>
      <c r="AR413" s="158"/>
      <c r="AS413" s="158"/>
      <c r="AT413" s="158"/>
    </row>
    <row r="414" spans="3:46" s="120" customFormat="1" x14ac:dyDescent="0.2">
      <c r="C414" s="187"/>
      <c r="D414" s="187"/>
      <c r="E414" s="187"/>
      <c r="F414" s="187"/>
      <c r="G414" s="187"/>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8"/>
      <c r="AL414" s="158"/>
      <c r="AM414" s="158"/>
      <c r="AN414" s="158"/>
      <c r="AO414" s="158"/>
      <c r="AP414" s="158"/>
      <c r="AQ414" s="158"/>
      <c r="AR414" s="158"/>
      <c r="AS414" s="158"/>
      <c r="AT414" s="158"/>
    </row>
    <row r="415" spans="3:46" s="120" customFormat="1" x14ac:dyDescent="0.2">
      <c r="C415" s="187"/>
      <c r="D415" s="187"/>
      <c r="E415" s="187"/>
      <c r="F415" s="187"/>
      <c r="G415" s="187"/>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8"/>
      <c r="AL415" s="158"/>
      <c r="AM415" s="158"/>
      <c r="AN415" s="158"/>
      <c r="AO415" s="158"/>
      <c r="AP415" s="158"/>
      <c r="AQ415" s="158"/>
      <c r="AR415" s="158"/>
      <c r="AS415" s="158"/>
      <c r="AT415" s="158"/>
    </row>
    <row r="416" spans="3:46" s="120" customFormat="1" x14ac:dyDescent="0.2">
      <c r="C416" s="187"/>
      <c r="D416" s="187"/>
      <c r="E416" s="187"/>
      <c r="F416" s="187"/>
      <c r="G416" s="187"/>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8"/>
      <c r="AL416" s="158"/>
      <c r="AM416" s="158"/>
      <c r="AN416" s="158"/>
      <c r="AO416" s="158"/>
      <c r="AP416" s="158"/>
      <c r="AQ416" s="158"/>
      <c r="AR416" s="158"/>
      <c r="AS416" s="158"/>
      <c r="AT416" s="158"/>
    </row>
    <row r="417" spans="3:46" s="120" customFormat="1" x14ac:dyDescent="0.2">
      <c r="C417" s="187"/>
      <c r="D417" s="187"/>
      <c r="E417" s="187"/>
      <c r="F417" s="187"/>
      <c r="G417" s="187"/>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8"/>
      <c r="AL417" s="158"/>
      <c r="AM417" s="158"/>
      <c r="AN417" s="158"/>
      <c r="AO417" s="158"/>
      <c r="AP417" s="158"/>
      <c r="AQ417" s="158"/>
      <c r="AR417" s="158"/>
      <c r="AS417" s="158"/>
      <c r="AT417" s="158"/>
    </row>
    <row r="418" spans="3:46" s="120" customFormat="1" x14ac:dyDescent="0.2">
      <c r="C418" s="187"/>
      <c r="D418" s="187"/>
      <c r="E418" s="187"/>
      <c r="F418" s="187"/>
      <c r="G418" s="187"/>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8"/>
      <c r="AL418" s="158"/>
      <c r="AM418" s="158"/>
      <c r="AN418" s="158"/>
      <c r="AO418" s="158"/>
      <c r="AP418" s="158"/>
      <c r="AQ418" s="158"/>
      <c r="AR418" s="158"/>
      <c r="AS418" s="158"/>
      <c r="AT418" s="158"/>
    </row>
    <row r="419" spans="3:46" s="120" customFormat="1" x14ac:dyDescent="0.2">
      <c r="C419" s="187"/>
      <c r="D419" s="187"/>
      <c r="E419" s="187"/>
      <c r="F419" s="187"/>
      <c r="G419" s="187"/>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8"/>
      <c r="AL419" s="158"/>
      <c r="AM419" s="158"/>
      <c r="AN419" s="158"/>
      <c r="AO419" s="158"/>
      <c r="AP419" s="158"/>
      <c r="AQ419" s="158"/>
      <c r="AR419" s="158"/>
      <c r="AS419" s="158"/>
      <c r="AT419" s="158"/>
    </row>
    <row r="420" spans="3:46" s="120" customFormat="1" x14ac:dyDescent="0.2">
      <c r="C420" s="187"/>
      <c r="D420" s="187"/>
      <c r="E420" s="187"/>
      <c r="F420" s="187"/>
      <c r="G420" s="187"/>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8"/>
      <c r="AL420" s="158"/>
      <c r="AM420" s="158"/>
      <c r="AN420" s="158"/>
      <c r="AO420" s="158"/>
      <c r="AP420" s="158"/>
      <c r="AQ420" s="158"/>
      <c r="AR420" s="158"/>
      <c r="AS420" s="158"/>
      <c r="AT420" s="158"/>
    </row>
    <row r="421" spans="3:46" s="120" customFormat="1" x14ac:dyDescent="0.2">
      <c r="C421" s="187"/>
      <c r="D421" s="187"/>
      <c r="E421" s="187"/>
      <c r="F421" s="187"/>
      <c r="G421" s="187"/>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8"/>
      <c r="AL421" s="158"/>
      <c r="AM421" s="158"/>
      <c r="AN421" s="158"/>
      <c r="AO421" s="158"/>
      <c r="AP421" s="158"/>
      <c r="AQ421" s="158"/>
      <c r="AR421" s="158"/>
      <c r="AS421" s="158"/>
      <c r="AT421" s="158"/>
    </row>
    <row r="422" spans="3:46" s="120" customFormat="1" x14ac:dyDescent="0.2">
      <c r="C422" s="187"/>
      <c r="D422" s="187"/>
      <c r="E422" s="187"/>
      <c r="F422" s="187"/>
      <c r="G422" s="187"/>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8"/>
      <c r="AL422" s="158"/>
      <c r="AM422" s="158"/>
      <c r="AN422" s="158"/>
      <c r="AO422" s="158"/>
      <c r="AP422" s="158"/>
      <c r="AQ422" s="158"/>
      <c r="AR422" s="158"/>
      <c r="AS422" s="158"/>
      <c r="AT422" s="158"/>
    </row>
    <row r="423" spans="3:46" s="120" customFormat="1" x14ac:dyDescent="0.2">
      <c r="C423" s="187"/>
      <c r="D423" s="187"/>
      <c r="E423" s="187"/>
      <c r="F423" s="187"/>
      <c r="G423" s="187"/>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8"/>
      <c r="AL423" s="158"/>
      <c r="AM423" s="158"/>
      <c r="AN423" s="158"/>
      <c r="AO423" s="158"/>
      <c r="AP423" s="158"/>
      <c r="AQ423" s="158"/>
      <c r="AR423" s="158"/>
      <c r="AS423" s="158"/>
      <c r="AT423" s="158"/>
    </row>
    <row r="424" spans="3:46" s="120" customFormat="1" x14ac:dyDescent="0.2">
      <c r="C424" s="187"/>
      <c r="D424" s="187"/>
      <c r="E424" s="187"/>
      <c r="F424" s="187"/>
      <c r="G424" s="187"/>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8"/>
      <c r="AL424" s="158"/>
      <c r="AM424" s="158"/>
      <c r="AN424" s="158"/>
      <c r="AO424" s="158"/>
      <c r="AP424" s="158"/>
      <c r="AQ424" s="158"/>
      <c r="AR424" s="158"/>
      <c r="AS424" s="158"/>
      <c r="AT424" s="158"/>
    </row>
    <row r="425" spans="3:46" s="120" customFormat="1" x14ac:dyDescent="0.2">
      <c r="C425" s="187"/>
      <c r="D425" s="187"/>
      <c r="E425" s="187"/>
      <c r="F425" s="187"/>
      <c r="G425" s="187"/>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8"/>
      <c r="AL425" s="158"/>
      <c r="AM425" s="158"/>
      <c r="AN425" s="158"/>
      <c r="AO425" s="158"/>
      <c r="AP425" s="158"/>
      <c r="AQ425" s="158"/>
      <c r="AR425" s="158"/>
      <c r="AS425" s="158"/>
      <c r="AT425" s="158"/>
    </row>
    <row r="426" spans="3:46" s="120" customFormat="1" x14ac:dyDescent="0.2">
      <c r="C426" s="187"/>
      <c r="D426" s="187"/>
      <c r="E426" s="187"/>
      <c r="F426" s="187"/>
      <c r="G426" s="187"/>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8"/>
      <c r="AL426" s="158"/>
      <c r="AM426" s="158"/>
      <c r="AN426" s="158"/>
      <c r="AO426" s="158"/>
      <c r="AP426" s="158"/>
      <c r="AQ426" s="158"/>
      <c r="AR426" s="158"/>
      <c r="AS426" s="158"/>
      <c r="AT426" s="158"/>
    </row>
    <row r="427" spans="3:46" s="120" customFormat="1" x14ac:dyDescent="0.2">
      <c r="C427" s="187"/>
      <c r="D427" s="187"/>
      <c r="E427" s="187"/>
      <c r="F427" s="187"/>
      <c r="G427" s="187"/>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row>
    <row r="428" spans="3:46" s="120" customFormat="1" x14ac:dyDescent="0.2">
      <c r="C428" s="187"/>
      <c r="D428" s="187"/>
      <c r="E428" s="187"/>
      <c r="F428" s="187"/>
      <c r="G428" s="187"/>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row>
    <row r="429" spans="3:46" s="120" customFormat="1" x14ac:dyDescent="0.2">
      <c r="C429" s="187"/>
      <c r="D429" s="187"/>
      <c r="E429" s="187"/>
      <c r="F429" s="187"/>
      <c r="G429" s="187"/>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row>
    <row r="430" spans="3:46" s="120" customFormat="1" x14ac:dyDescent="0.2">
      <c r="C430" s="187"/>
      <c r="D430" s="187"/>
      <c r="E430" s="187"/>
      <c r="F430" s="187"/>
      <c r="G430" s="187"/>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8"/>
      <c r="AL430" s="158"/>
      <c r="AM430" s="158"/>
      <c r="AN430" s="158"/>
      <c r="AO430" s="158"/>
      <c r="AP430" s="158"/>
      <c r="AQ430" s="158"/>
      <c r="AR430" s="158"/>
      <c r="AS430" s="158"/>
      <c r="AT430" s="158"/>
    </row>
    <row r="431" spans="3:46" s="120" customFormat="1" x14ac:dyDescent="0.2">
      <c r="C431" s="187"/>
      <c r="D431" s="187"/>
      <c r="E431" s="187"/>
      <c r="F431" s="187"/>
      <c r="G431" s="187"/>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c r="AI431" s="158"/>
      <c r="AJ431" s="158"/>
      <c r="AK431" s="158"/>
      <c r="AL431" s="158"/>
      <c r="AM431" s="158"/>
      <c r="AN431" s="158"/>
      <c r="AO431" s="158"/>
      <c r="AP431" s="158"/>
      <c r="AQ431" s="158"/>
      <c r="AR431" s="158"/>
      <c r="AS431" s="158"/>
      <c r="AT431" s="158"/>
    </row>
    <row r="432" spans="3:46" s="120" customFormat="1" x14ac:dyDescent="0.2">
      <c r="C432" s="187"/>
      <c r="D432" s="187"/>
      <c r="E432" s="187"/>
      <c r="F432" s="187"/>
      <c r="G432" s="187"/>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158"/>
      <c r="AK432" s="158"/>
      <c r="AL432" s="158"/>
      <c r="AM432" s="158"/>
      <c r="AN432" s="158"/>
      <c r="AO432" s="158"/>
      <c r="AP432" s="158"/>
      <c r="AQ432" s="158"/>
      <c r="AR432" s="158"/>
      <c r="AS432" s="158"/>
      <c r="AT432" s="158"/>
    </row>
    <row r="433" spans="3:46" s="120" customFormat="1" x14ac:dyDescent="0.2">
      <c r="C433" s="187"/>
      <c r="D433" s="187"/>
      <c r="E433" s="187"/>
      <c r="F433" s="187"/>
      <c r="G433" s="187"/>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8"/>
      <c r="AL433" s="158"/>
      <c r="AM433" s="158"/>
      <c r="AN433" s="158"/>
      <c r="AO433" s="158"/>
      <c r="AP433" s="158"/>
      <c r="AQ433" s="158"/>
      <c r="AR433" s="158"/>
      <c r="AS433" s="158"/>
      <c r="AT433" s="158"/>
    </row>
    <row r="434" spans="3:46" s="120" customFormat="1" x14ac:dyDescent="0.2">
      <c r="C434" s="187"/>
      <c r="D434" s="187"/>
      <c r="E434" s="187"/>
      <c r="F434" s="187"/>
      <c r="G434" s="187"/>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8"/>
      <c r="AN434" s="158"/>
      <c r="AO434" s="158"/>
      <c r="AP434" s="158"/>
      <c r="AQ434" s="158"/>
      <c r="AR434" s="158"/>
      <c r="AS434" s="158"/>
      <c r="AT434" s="158"/>
    </row>
    <row r="435" spans="3:46" s="120" customFormat="1" x14ac:dyDescent="0.2">
      <c r="C435" s="187"/>
      <c r="D435" s="187"/>
      <c r="E435" s="187"/>
      <c r="F435" s="187"/>
      <c r="G435" s="187"/>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8"/>
      <c r="AL435" s="158"/>
      <c r="AM435" s="158"/>
      <c r="AN435" s="158"/>
      <c r="AO435" s="158"/>
      <c r="AP435" s="158"/>
      <c r="AQ435" s="158"/>
      <c r="AR435" s="158"/>
      <c r="AS435" s="158"/>
      <c r="AT435" s="158"/>
    </row>
    <row r="436" spans="3:46" s="120" customFormat="1" x14ac:dyDescent="0.2">
      <c r="C436" s="187"/>
      <c r="D436" s="187"/>
      <c r="E436" s="187"/>
      <c r="F436" s="187"/>
      <c r="G436" s="187"/>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8"/>
      <c r="AL436" s="158"/>
      <c r="AM436" s="158"/>
      <c r="AN436" s="158"/>
      <c r="AO436" s="158"/>
      <c r="AP436" s="158"/>
      <c r="AQ436" s="158"/>
      <c r="AR436" s="158"/>
      <c r="AS436" s="158"/>
      <c r="AT436" s="158"/>
    </row>
    <row r="437" spans="3:46" s="120" customFormat="1" x14ac:dyDescent="0.2">
      <c r="C437" s="187"/>
      <c r="D437" s="187"/>
      <c r="E437" s="187"/>
      <c r="F437" s="187"/>
      <c r="G437" s="187"/>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8"/>
      <c r="AR437" s="158"/>
      <c r="AS437" s="158"/>
      <c r="AT437" s="158"/>
    </row>
    <row r="438" spans="3:46" s="120" customFormat="1" x14ac:dyDescent="0.2">
      <c r="C438" s="187"/>
      <c r="D438" s="187"/>
      <c r="E438" s="187"/>
      <c r="F438" s="187"/>
      <c r="G438" s="187"/>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8"/>
      <c r="AL438" s="158"/>
      <c r="AM438" s="158"/>
      <c r="AN438" s="158"/>
      <c r="AO438" s="158"/>
      <c r="AP438" s="158"/>
      <c r="AQ438" s="158"/>
      <c r="AR438" s="158"/>
      <c r="AS438" s="158"/>
      <c r="AT438" s="158"/>
    </row>
    <row r="439" spans="3:46" s="120" customFormat="1" x14ac:dyDescent="0.2">
      <c r="C439" s="187"/>
      <c r="D439" s="187"/>
      <c r="E439" s="187"/>
      <c r="F439" s="187"/>
      <c r="G439" s="187"/>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8"/>
      <c r="AL439" s="158"/>
      <c r="AM439" s="158"/>
      <c r="AN439" s="158"/>
      <c r="AO439" s="158"/>
      <c r="AP439" s="158"/>
      <c r="AQ439" s="158"/>
      <c r="AR439" s="158"/>
      <c r="AS439" s="158"/>
      <c r="AT439" s="158"/>
    </row>
    <row r="440" spans="3:46" s="120" customFormat="1" x14ac:dyDescent="0.2">
      <c r="C440" s="187"/>
      <c r="D440" s="187"/>
      <c r="E440" s="187"/>
      <c r="F440" s="187"/>
      <c r="G440" s="187"/>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8"/>
      <c r="AL440" s="158"/>
      <c r="AM440" s="158"/>
      <c r="AN440" s="158"/>
      <c r="AO440" s="158"/>
      <c r="AP440" s="158"/>
      <c r="AQ440" s="158"/>
      <c r="AR440" s="158"/>
      <c r="AS440" s="158"/>
      <c r="AT440" s="158"/>
    </row>
    <row r="441" spans="3:46" s="120" customFormat="1" x14ac:dyDescent="0.2">
      <c r="C441" s="187"/>
      <c r="D441" s="187"/>
      <c r="E441" s="187"/>
      <c r="F441" s="187"/>
      <c r="G441" s="187"/>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8"/>
      <c r="AL441" s="158"/>
      <c r="AM441" s="158"/>
      <c r="AN441" s="158"/>
      <c r="AO441" s="158"/>
      <c r="AP441" s="158"/>
      <c r="AQ441" s="158"/>
      <c r="AR441" s="158"/>
      <c r="AS441" s="158"/>
      <c r="AT441" s="158"/>
    </row>
    <row r="442" spans="3:46" s="120" customFormat="1" x14ac:dyDescent="0.2">
      <c r="C442" s="187"/>
      <c r="D442" s="187"/>
      <c r="E442" s="187"/>
      <c r="F442" s="187"/>
      <c r="G442" s="187"/>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8"/>
      <c r="AL442" s="158"/>
      <c r="AM442" s="158"/>
      <c r="AN442" s="158"/>
      <c r="AO442" s="158"/>
      <c r="AP442" s="158"/>
      <c r="AQ442" s="158"/>
      <c r="AR442" s="158"/>
      <c r="AS442" s="158"/>
      <c r="AT442" s="158"/>
    </row>
    <row r="443" spans="3:46" s="120" customFormat="1" x14ac:dyDescent="0.2">
      <c r="C443" s="187"/>
      <c r="D443" s="187"/>
      <c r="E443" s="187"/>
      <c r="F443" s="187"/>
      <c r="G443" s="187"/>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8"/>
      <c r="AL443" s="158"/>
      <c r="AM443" s="158"/>
      <c r="AN443" s="158"/>
      <c r="AO443" s="158"/>
      <c r="AP443" s="158"/>
      <c r="AQ443" s="158"/>
      <c r="AR443" s="158"/>
      <c r="AS443" s="158"/>
      <c r="AT443" s="158"/>
    </row>
    <row r="444" spans="3:46" s="120" customFormat="1" x14ac:dyDescent="0.2">
      <c r="C444" s="187"/>
      <c r="D444" s="187"/>
      <c r="E444" s="187"/>
      <c r="F444" s="187"/>
      <c r="G444" s="187"/>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8"/>
      <c r="AL444" s="158"/>
      <c r="AM444" s="158"/>
      <c r="AN444" s="158"/>
      <c r="AO444" s="158"/>
      <c r="AP444" s="158"/>
      <c r="AQ444" s="158"/>
      <c r="AR444" s="158"/>
      <c r="AS444" s="158"/>
      <c r="AT444" s="158"/>
    </row>
    <row r="445" spans="3:46" s="120" customFormat="1" x14ac:dyDescent="0.2">
      <c r="C445" s="187"/>
      <c r="D445" s="187"/>
      <c r="E445" s="187"/>
      <c r="F445" s="187"/>
      <c r="G445" s="187"/>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8"/>
      <c r="AL445" s="158"/>
      <c r="AM445" s="158"/>
      <c r="AN445" s="158"/>
      <c r="AO445" s="158"/>
      <c r="AP445" s="158"/>
      <c r="AQ445" s="158"/>
      <c r="AR445" s="158"/>
      <c r="AS445" s="158"/>
      <c r="AT445" s="158"/>
    </row>
    <row r="446" spans="3:46" s="120" customFormat="1" x14ac:dyDescent="0.2">
      <c r="C446" s="187"/>
      <c r="D446" s="187"/>
      <c r="E446" s="187"/>
      <c r="F446" s="187"/>
      <c r="G446" s="187"/>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8"/>
      <c r="AL446" s="158"/>
      <c r="AM446" s="158"/>
      <c r="AN446" s="158"/>
      <c r="AO446" s="158"/>
      <c r="AP446" s="158"/>
      <c r="AQ446" s="158"/>
      <c r="AR446" s="158"/>
      <c r="AS446" s="158"/>
      <c r="AT446" s="158"/>
    </row>
    <row r="447" spans="3:46" s="120" customFormat="1" x14ac:dyDescent="0.2">
      <c r="C447" s="187"/>
      <c r="D447" s="187"/>
      <c r="E447" s="187"/>
      <c r="F447" s="187"/>
      <c r="G447" s="187"/>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8"/>
      <c r="AL447" s="158"/>
      <c r="AM447" s="158"/>
      <c r="AN447" s="158"/>
      <c r="AO447" s="158"/>
      <c r="AP447" s="158"/>
      <c r="AQ447" s="158"/>
      <c r="AR447" s="158"/>
      <c r="AS447" s="158"/>
      <c r="AT447" s="158"/>
    </row>
    <row r="448" spans="3:46" s="120" customFormat="1" x14ac:dyDescent="0.2">
      <c r="C448" s="187"/>
      <c r="D448" s="187"/>
      <c r="E448" s="187"/>
      <c r="F448" s="187"/>
      <c r="G448" s="187"/>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8"/>
      <c r="AN448" s="158"/>
      <c r="AO448" s="158"/>
      <c r="AP448" s="158"/>
      <c r="AQ448" s="158"/>
      <c r="AR448" s="158"/>
      <c r="AS448" s="158"/>
      <c r="AT448" s="158"/>
    </row>
    <row r="449" spans="3:46" s="120" customFormat="1" x14ac:dyDescent="0.2">
      <c r="C449" s="187"/>
      <c r="D449" s="187"/>
      <c r="E449" s="187"/>
      <c r="F449" s="187"/>
      <c r="G449" s="187"/>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8"/>
      <c r="AL449" s="158"/>
      <c r="AM449" s="158"/>
      <c r="AN449" s="158"/>
      <c r="AO449" s="158"/>
      <c r="AP449" s="158"/>
      <c r="AQ449" s="158"/>
      <c r="AR449" s="158"/>
      <c r="AS449" s="158"/>
      <c r="AT449" s="158"/>
    </row>
    <row r="450" spans="3:46" s="120" customFormat="1" x14ac:dyDescent="0.2">
      <c r="C450" s="187"/>
      <c r="D450" s="187"/>
      <c r="E450" s="187"/>
      <c r="F450" s="187"/>
      <c r="G450" s="187"/>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8"/>
      <c r="AL450" s="158"/>
      <c r="AM450" s="158"/>
      <c r="AN450" s="158"/>
      <c r="AO450" s="158"/>
      <c r="AP450" s="158"/>
      <c r="AQ450" s="158"/>
      <c r="AR450" s="158"/>
      <c r="AS450" s="158"/>
      <c r="AT450" s="158"/>
    </row>
    <row r="451" spans="3:46" s="120" customFormat="1" x14ac:dyDescent="0.2">
      <c r="C451" s="187"/>
      <c r="D451" s="187"/>
      <c r="E451" s="187"/>
      <c r="F451" s="187"/>
      <c r="G451" s="187"/>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8"/>
      <c r="AN451" s="158"/>
      <c r="AO451" s="158"/>
      <c r="AP451" s="158"/>
      <c r="AQ451" s="158"/>
      <c r="AR451" s="158"/>
      <c r="AS451" s="158"/>
      <c r="AT451" s="158"/>
    </row>
    <row r="452" spans="3:46" s="120" customFormat="1" x14ac:dyDescent="0.2">
      <c r="C452" s="187"/>
      <c r="D452" s="187"/>
      <c r="E452" s="187"/>
      <c r="F452" s="187"/>
      <c r="G452" s="187"/>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8"/>
      <c r="AL452" s="158"/>
      <c r="AM452" s="158"/>
      <c r="AN452" s="158"/>
      <c r="AO452" s="158"/>
      <c r="AP452" s="158"/>
      <c r="AQ452" s="158"/>
      <c r="AR452" s="158"/>
      <c r="AS452" s="158"/>
      <c r="AT452" s="158"/>
    </row>
    <row r="453" spans="3:46" s="120" customFormat="1" x14ac:dyDescent="0.2">
      <c r="C453" s="187"/>
      <c r="D453" s="187"/>
      <c r="E453" s="187"/>
      <c r="F453" s="187"/>
      <c r="G453" s="187"/>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c r="AO453" s="158"/>
      <c r="AP453" s="158"/>
      <c r="AQ453" s="158"/>
      <c r="AR453" s="158"/>
      <c r="AS453" s="158"/>
      <c r="AT453" s="158"/>
    </row>
    <row r="454" spans="3:46" s="120" customFormat="1" x14ac:dyDescent="0.2">
      <c r="C454" s="187"/>
      <c r="D454" s="187"/>
      <c r="E454" s="187"/>
      <c r="F454" s="187"/>
      <c r="G454" s="187"/>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c r="AO454" s="158"/>
      <c r="AP454" s="158"/>
      <c r="AQ454" s="158"/>
      <c r="AR454" s="158"/>
      <c r="AS454" s="158"/>
      <c r="AT454" s="158"/>
    </row>
    <row r="455" spans="3:46" s="120" customFormat="1" x14ac:dyDescent="0.2">
      <c r="C455" s="187"/>
      <c r="D455" s="187"/>
      <c r="E455" s="187"/>
      <c r="F455" s="187"/>
      <c r="G455" s="187"/>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8"/>
      <c r="AL455" s="158"/>
      <c r="AM455" s="158"/>
      <c r="AN455" s="158"/>
      <c r="AO455" s="158"/>
      <c r="AP455" s="158"/>
      <c r="AQ455" s="158"/>
      <c r="AR455" s="158"/>
      <c r="AS455" s="158"/>
      <c r="AT455" s="158"/>
    </row>
    <row r="456" spans="3:46" s="120" customFormat="1" x14ac:dyDescent="0.2">
      <c r="C456" s="187"/>
      <c r="D456" s="187"/>
      <c r="E456" s="187"/>
      <c r="F456" s="187"/>
      <c r="G456" s="187"/>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8"/>
      <c r="AN456" s="158"/>
      <c r="AO456" s="158"/>
      <c r="AP456" s="158"/>
      <c r="AQ456" s="158"/>
      <c r="AR456" s="158"/>
      <c r="AS456" s="158"/>
      <c r="AT456" s="158"/>
    </row>
    <row r="457" spans="3:46" s="120" customFormat="1" x14ac:dyDescent="0.2">
      <c r="C457" s="187"/>
      <c r="D457" s="187"/>
      <c r="E457" s="187"/>
      <c r="F457" s="187"/>
      <c r="G457" s="187"/>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c r="AO457" s="158"/>
      <c r="AP457" s="158"/>
      <c r="AQ457" s="158"/>
      <c r="AR457" s="158"/>
      <c r="AS457" s="158"/>
      <c r="AT457" s="158"/>
    </row>
    <row r="458" spans="3:46" s="120" customFormat="1" x14ac:dyDescent="0.2">
      <c r="C458" s="187"/>
      <c r="D458" s="187"/>
      <c r="E458" s="187"/>
      <c r="F458" s="187"/>
      <c r="G458" s="187"/>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c r="AO458" s="158"/>
      <c r="AP458" s="158"/>
      <c r="AQ458" s="158"/>
      <c r="AR458" s="158"/>
      <c r="AS458" s="158"/>
      <c r="AT458" s="158"/>
    </row>
  </sheetData>
  <mergeCells count="5">
    <mergeCell ref="A2:B4"/>
    <mergeCell ref="A5:A24"/>
    <mergeCell ref="A25:A39"/>
    <mergeCell ref="B44:G44"/>
    <mergeCell ref="B45:G47"/>
  </mergeCells>
  <phoneticPr fontId="2" type="noConversion"/>
  <printOptions horizontalCentered="1"/>
  <pageMargins left="0.5" right="0.5" top="1" bottom="0.5" header="0.25" footer="0.25"/>
  <pageSetup scale="82" orientation="landscape" r:id="rId1"/>
  <headerFooter alignWithMargins="0">
    <oddHeader>&amp;LExpenditure Trend Review</oddHeader>
    <oddFooter>&amp;L&amp;A&amp;C&amp;D&amp;R&amp;P</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A61"/>
  <sheetViews>
    <sheetView topLeftCell="B1" workbookViewId="0">
      <selection activeCell="E9" sqref="E9"/>
    </sheetView>
  </sheetViews>
  <sheetFormatPr defaultColWidth="8.7265625" defaultRowHeight="18" outlineLevelRow="1" x14ac:dyDescent="0.25"/>
  <cols>
    <col min="1" max="1" width="11.7265625" style="138" customWidth="1"/>
    <col min="2" max="2" width="45.6328125" style="280" customWidth="1"/>
    <col min="3" max="7" width="13" style="138" customWidth="1"/>
    <col min="8" max="9" width="8.7265625" style="138" customWidth="1"/>
    <col min="10" max="10" width="1.26953125" style="138" customWidth="1"/>
    <col min="11" max="14" width="8.7265625" style="138" customWidth="1"/>
    <col min="15" max="15" width="10.81640625" style="155" bestFit="1" customWidth="1"/>
    <col min="16" max="16" width="9.7265625" style="136" customWidth="1"/>
    <col min="17" max="17" width="17.90625" style="136" customWidth="1"/>
    <col min="18" max="22" width="13.26953125" style="136" customWidth="1"/>
    <col min="23" max="77" width="8.7265625" style="136" customWidth="1"/>
    <col min="78" max="209" width="8.7265625" style="137" customWidth="1"/>
    <col min="210" max="16384" width="8.7265625" style="138"/>
  </cols>
  <sheetData>
    <row r="1" spans="1:209" ht="19.5" customHeight="1" x14ac:dyDescent="0.25">
      <c r="A1" s="318" t="s">
        <v>145</v>
      </c>
      <c r="B1" s="319"/>
      <c r="C1" s="134" t="s">
        <v>18</v>
      </c>
      <c r="D1" s="134" t="s">
        <v>18</v>
      </c>
      <c r="E1" s="134" t="s">
        <v>18</v>
      </c>
      <c r="F1" s="134" t="s">
        <v>18</v>
      </c>
      <c r="G1" s="134" t="s">
        <v>18</v>
      </c>
      <c r="H1" s="135"/>
      <c r="I1" s="135"/>
      <c r="J1" s="135"/>
      <c r="K1" s="135"/>
      <c r="L1" s="135"/>
      <c r="M1" s="135"/>
      <c r="N1" s="135"/>
      <c r="O1" s="135"/>
      <c r="P1" s="135"/>
      <c r="Q1" s="135"/>
      <c r="R1" s="135"/>
      <c r="S1" s="135"/>
      <c r="T1" s="135"/>
      <c r="U1" s="135"/>
      <c r="V1" s="135"/>
    </row>
    <row r="2" spans="1:209" s="112" customFormat="1" ht="18.75" customHeight="1" x14ac:dyDescent="0.2">
      <c r="A2" s="320"/>
      <c r="B2" s="305"/>
      <c r="C2" s="139" t="s">
        <v>43</v>
      </c>
      <c r="D2" s="139" t="s">
        <v>117</v>
      </c>
      <c r="E2" s="139" t="s">
        <v>118</v>
      </c>
      <c r="F2" s="139" t="s">
        <v>119</v>
      </c>
      <c r="G2" s="139" t="s">
        <v>120</v>
      </c>
      <c r="H2" s="129"/>
      <c r="I2" s="129"/>
      <c r="J2" s="129"/>
      <c r="K2" s="129"/>
      <c r="L2" s="129"/>
      <c r="M2" s="129"/>
      <c r="N2" s="129"/>
      <c r="O2" s="129"/>
      <c r="P2" s="129"/>
      <c r="Q2" s="129"/>
      <c r="R2" s="140"/>
      <c r="S2" s="129"/>
      <c r="T2" s="129"/>
      <c r="U2" s="129"/>
      <c r="V2" s="129"/>
      <c r="W2" s="129"/>
      <c r="X2" s="129"/>
      <c r="Y2" s="129"/>
      <c r="Z2" s="129"/>
      <c r="AA2" s="129"/>
      <c r="AB2" s="129"/>
      <c r="AC2" s="129"/>
      <c r="AD2" s="129"/>
      <c r="AE2" s="141"/>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row>
    <row r="3" spans="1:209" s="112" customFormat="1" ht="12.75" customHeight="1" x14ac:dyDescent="0.2">
      <c r="A3" s="142" t="s">
        <v>153</v>
      </c>
      <c r="B3" s="283" t="s">
        <v>154</v>
      </c>
      <c r="C3" s="143"/>
      <c r="D3" s="143"/>
      <c r="E3" s="143"/>
      <c r="F3" s="143"/>
      <c r="G3" s="143"/>
      <c r="H3" s="140"/>
      <c r="I3" s="140"/>
      <c r="J3" s="140"/>
      <c r="K3" s="141"/>
      <c r="L3" s="144"/>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row>
    <row r="4" spans="1:209" ht="16.5" customHeight="1" x14ac:dyDescent="0.25">
      <c r="A4" s="112" t="s">
        <v>65</v>
      </c>
      <c r="B4" s="274" t="s">
        <v>122</v>
      </c>
      <c r="C4" s="222">
        <v>870550</v>
      </c>
      <c r="D4" s="223">
        <v>941899</v>
      </c>
      <c r="E4" s="223">
        <v>1020799</v>
      </c>
      <c r="F4" s="209"/>
      <c r="G4" s="209"/>
      <c r="H4" s="136"/>
      <c r="I4" s="136"/>
      <c r="J4" s="136"/>
      <c r="K4" s="136"/>
      <c r="L4" s="136"/>
      <c r="M4" s="136"/>
      <c r="N4" s="136"/>
      <c r="O4" s="136"/>
      <c r="BF4" s="137"/>
      <c r="BG4" s="137"/>
      <c r="BH4" s="137"/>
      <c r="BI4" s="137"/>
      <c r="BJ4" s="137"/>
      <c r="BK4" s="137"/>
      <c r="BL4" s="137"/>
      <c r="BM4" s="137"/>
      <c r="BN4" s="137"/>
      <c r="BO4" s="137"/>
      <c r="BP4" s="137"/>
      <c r="BQ4" s="137"/>
      <c r="BR4" s="137"/>
      <c r="BS4" s="137"/>
      <c r="BT4" s="137"/>
      <c r="BU4" s="137"/>
      <c r="BV4" s="137"/>
      <c r="BW4" s="137"/>
      <c r="BX4" s="137"/>
      <c r="BY4" s="137"/>
      <c r="GH4" s="138"/>
      <c r="GI4" s="138"/>
      <c r="GJ4" s="138"/>
      <c r="GK4" s="138"/>
      <c r="GL4" s="138"/>
      <c r="GM4" s="138"/>
      <c r="GN4" s="138"/>
      <c r="GO4" s="138"/>
      <c r="GP4" s="138"/>
      <c r="GQ4" s="138"/>
      <c r="GR4" s="138"/>
      <c r="GS4" s="138"/>
      <c r="GT4" s="138"/>
      <c r="GU4" s="138"/>
      <c r="GV4" s="138"/>
      <c r="GW4" s="138"/>
      <c r="GX4" s="138"/>
      <c r="GY4" s="138"/>
      <c r="GZ4" s="138"/>
      <c r="HA4" s="138"/>
    </row>
    <row r="5" spans="1:209" ht="16.5" hidden="1" customHeight="1" outlineLevel="1" x14ac:dyDescent="0.25">
      <c r="A5" s="112"/>
      <c r="B5" s="274" t="s">
        <v>123</v>
      </c>
      <c r="C5" s="222">
        <v>0</v>
      </c>
      <c r="D5" s="223">
        <v>0</v>
      </c>
      <c r="E5" s="223"/>
      <c r="F5" s="210"/>
      <c r="G5" s="210"/>
      <c r="H5" s="136"/>
      <c r="I5" s="136"/>
      <c r="J5" s="136"/>
      <c r="K5" s="136"/>
      <c r="L5" s="136"/>
      <c r="M5" s="136"/>
      <c r="N5" s="136"/>
      <c r="O5" s="136"/>
      <c r="BF5" s="137"/>
      <c r="BG5" s="137"/>
      <c r="BH5" s="137"/>
      <c r="BI5" s="137"/>
      <c r="BJ5" s="137"/>
      <c r="BK5" s="137"/>
      <c r="BL5" s="137"/>
      <c r="BM5" s="137"/>
      <c r="BN5" s="137"/>
      <c r="BO5" s="137"/>
      <c r="BP5" s="137"/>
      <c r="BQ5" s="137"/>
      <c r="BR5" s="137"/>
      <c r="BS5" s="137"/>
      <c r="BT5" s="137"/>
      <c r="BU5" s="137"/>
      <c r="BV5" s="137"/>
      <c r="BW5" s="137"/>
      <c r="BX5" s="137"/>
      <c r="BY5" s="137"/>
      <c r="GH5" s="138"/>
      <c r="GI5" s="138"/>
      <c r="GJ5" s="138"/>
      <c r="GK5" s="138"/>
      <c r="GL5" s="138"/>
      <c r="GM5" s="138"/>
      <c r="GN5" s="138"/>
      <c r="GO5" s="138"/>
      <c r="GP5" s="138"/>
      <c r="GQ5" s="138"/>
      <c r="GR5" s="138"/>
      <c r="GS5" s="138"/>
      <c r="GT5" s="138"/>
      <c r="GU5" s="138"/>
      <c r="GV5" s="138"/>
      <c r="GW5" s="138"/>
      <c r="GX5" s="138"/>
      <c r="GY5" s="138"/>
      <c r="GZ5" s="138"/>
      <c r="HA5" s="138"/>
    </row>
    <row r="6" spans="1:209" ht="16.5" hidden="1" customHeight="1" outlineLevel="1" x14ac:dyDescent="0.25">
      <c r="A6" s="112"/>
      <c r="B6" s="274" t="s">
        <v>124</v>
      </c>
      <c r="C6" s="222">
        <v>0</v>
      </c>
      <c r="D6" s="223">
        <v>0.62482798330116163</v>
      </c>
      <c r="E6" s="223"/>
      <c r="F6" s="210"/>
      <c r="G6" s="210"/>
      <c r="H6" s="136"/>
      <c r="I6" s="136"/>
      <c r="J6" s="136"/>
      <c r="K6" s="136"/>
      <c r="L6" s="136"/>
      <c r="M6" s="136"/>
      <c r="N6" s="136"/>
      <c r="O6" s="136"/>
      <c r="BF6" s="137"/>
      <c r="BG6" s="137"/>
      <c r="BH6" s="137"/>
      <c r="BI6" s="137"/>
      <c r="BJ6" s="137"/>
      <c r="BK6" s="137"/>
      <c r="BL6" s="137"/>
      <c r="BM6" s="137"/>
      <c r="BN6" s="137"/>
      <c r="BO6" s="137"/>
      <c r="BP6" s="137"/>
      <c r="BQ6" s="137"/>
      <c r="BR6" s="137"/>
      <c r="BS6" s="137"/>
      <c r="BT6" s="137"/>
      <c r="BU6" s="137"/>
      <c r="BV6" s="137"/>
      <c r="BW6" s="137"/>
      <c r="BX6" s="137"/>
      <c r="BY6" s="137"/>
      <c r="GH6" s="138"/>
      <c r="GI6" s="138"/>
      <c r="GJ6" s="138"/>
      <c r="GK6" s="138"/>
      <c r="GL6" s="138"/>
      <c r="GM6" s="138"/>
      <c r="GN6" s="138"/>
      <c r="GO6" s="138"/>
      <c r="GP6" s="138"/>
      <c r="GQ6" s="138"/>
      <c r="GR6" s="138"/>
      <c r="GS6" s="138"/>
      <c r="GT6" s="138"/>
      <c r="GU6" s="138"/>
      <c r="GV6" s="138"/>
      <c r="GW6" s="138"/>
      <c r="GX6" s="138"/>
      <c r="GY6" s="138"/>
      <c r="GZ6" s="138"/>
      <c r="HA6" s="138"/>
    </row>
    <row r="7" spans="1:209" ht="16.5" hidden="1" customHeight="1" outlineLevel="1" x14ac:dyDescent="0.25">
      <c r="A7" s="112"/>
      <c r="B7" s="274" t="s">
        <v>125</v>
      </c>
      <c r="C7" s="222">
        <v>0</v>
      </c>
      <c r="D7" s="223">
        <v>0</v>
      </c>
      <c r="E7" s="223"/>
      <c r="F7" s="210"/>
      <c r="G7" s="210"/>
      <c r="H7" s="136"/>
      <c r="I7" s="136"/>
      <c r="J7" s="136"/>
      <c r="K7" s="136"/>
      <c r="L7" s="136"/>
      <c r="M7" s="136"/>
      <c r="N7" s="136"/>
      <c r="O7" s="136"/>
      <c r="BF7" s="137"/>
      <c r="BG7" s="137"/>
      <c r="BH7" s="137"/>
      <c r="BI7" s="137"/>
      <c r="BJ7" s="137"/>
      <c r="BK7" s="137"/>
      <c r="BL7" s="137"/>
      <c r="BM7" s="137"/>
      <c r="BN7" s="137"/>
      <c r="BO7" s="137"/>
      <c r="BP7" s="137"/>
      <c r="BQ7" s="137"/>
      <c r="BR7" s="137"/>
      <c r="BS7" s="137"/>
      <c r="BT7" s="137"/>
      <c r="BU7" s="137"/>
      <c r="BV7" s="137"/>
      <c r="BW7" s="137"/>
      <c r="BX7" s="137"/>
      <c r="BY7" s="137"/>
      <c r="GH7" s="138"/>
      <c r="GI7" s="138"/>
      <c r="GJ7" s="138"/>
      <c r="GK7" s="138"/>
      <c r="GL7" s="138"/>
      <c r="GM7" s="138"/>
      <c r="GN7" s="138"/>
      <c r="GO7" s="138"/>
      <c r="GP7" s="138"/>
      <c r="GQ7" s="138"/>
      <c r="GR7" s="138"/>
      <c r="GS7" s="138"/>
      <c r="GT7" s="138"/>
      <c r="GU7" s="138"/>
      <c r="GV7" s="138"/>
      <c r="GW7" s="138"/>
      <c r="GX7" s="138"/>
      <c r="GY7" s="138"/>
      <c r="GZ7" s="138"/>
      <c r="HA7" s="138"/>
    </row>
    <row r="8" spans="1:209" ht="16.5" customHeight="1" collapsed="1" x14ac:dyDescent="0.25">
      <c r="A8" s="112" t="s">
        <v>65</v>
      </c>
      <c r="B8" s="274" t="s">
        <v>126</v>
      </c>
      <c r="C8" s="237">
        <v>130733</v>
      </c>
      <c r="D8" s="223">
        <v>115525</v>
      </c>
      <c r="E8" s="223">
        <v>105479</v>
      </c>
      <c r="F8" s="210"/>
      <c r="G8" s="210"/>
      <c r="H8" s="136"/>
      <c r="I8" s="136"/>
      <c r="J8" s="136"/>
      <c r="K8" s="136"/>
      <c r="L8" s="136"/>
      <c r="M8" s="136"/>
      <c r="N8" s="136"/>
      <c r="O8" s="136"/>
      <c r="BF8" s="137"/>
      <c r="BG8" s="137"/>
      <c r="BH8" s="137"/>
      <c r="BI8" s="137"/>
      <c r="BJ8" s="137"/>
      <c r="BK8" s="137"/>
      <c r="BL8" s="137"/>
      <c r="BM8" s="137"/>
      <c r="BN8" s="137"/>
      <c r="BO8" s="137"/>
      <c r="BP8" s="137"/>
      <c r="BQ8" s="137"/>
      <c r="BR8" s="137"/>
      <c r="BS8" s="137"/>
      <c r="BT8" s="137"/>
      <c r="BU8" s="137"/>
      <c r="BV8" s="137"/>
      <c r="BW8" s="137"/>
      <c r="BX8" s="137"/>
      <c r="BY8" s="137"/>
      <c r="GH8" s="138"/>
      <c r="GI8" s="138"/>
      <c r="GJ8" s="138"/>
      <c r="GK8" s="138"/>
      <c r="GL8" s="138"/>
      <c r="GM8" s="138"/>
      <c r="GN8" s="138"/>
      <c r="GO8" s="138"/>
      <c r="GP8" s="138"/>
      <c r="GQ8" s="138"/>
      <c r="GR8" s="138"/>
      <c r="GS8" s="138"/>
      <c r="GT8" s="138"/>
      <c r="GU8" s="138"/>
      <c r="GV8" s="138"/>
      <c r="GW8" s="138"/>
      <c r="GX8" s="138"/>
      <c r="GY8" s="138"/>
      <c r="GZ8" s="138"/>
      <c r="HA8" s="138"/>
    </row>
    <row r="9" spans="1:209" ht="16.5" customHeight="1" x14ac:dyDescent="0.25">
      <c r="A9" s="112" t="s">
        <v>68</v>
      </c>
      <c r="B9" s="274" t="s">
        <v>127</v>
      </c>
      <c r="C9" s="237">
        <v>299132.25821171334</v>
      </c>
      <c r="D9" s="223">
        <v>268402</v>
      </c>
      <c r="E9" s="223">
        <v>262593</v>
      </c>
      <c r="F9" s="210"/>
      <c r="G9" s="210"/>
      <c r="H9" s="136"/>
      <c r="I9" s="136"/>
      <c r="J9" s="136"/>
      <c r="K9" s="136"/>
      <c r="L9" s="136"/>
      <c r="M9" s="136"/>
      <c r="N9" s="136"/>
      <c r="O9" s="136"/>
      <c r="BF9" s="137"/>
      <c r="BG9" s="137"/>
      <c r="BH9" s="137"/>
      <c r="BI9" s="137"/>
      <c r="BJ9" s="137"/>
      <c r="BK9" s="137"/>
      <c r="BL9" s="137"/>
      <c r="BM9" s="137"/>
      <c r="BN9" s="137"/>
      <c r="BO9" s="137"/>
      <c r="BP9" s="137"/>
      <c r="BQ9" s="137"/>
      <c r="BR9" s="137"/>
      <c r="BS9" s="137"/>
      <c r="BT9" s="137"/>
      <c r="BU9" s="137"/>
      <c r="BV9" s="137"/>
      <c r="BW9" s="137"/>
      <c r="BX9" s="137"/>
      <c r="BY9" s="137"/>
      <c r="GH9" s="138"/>
      <c r="GI9" s="138"/>
      <c r="GJ9" s="138"/>
      <c r="GK9" s="138"/>
      <c r="GL9" s="138"/>
      <c r="GM9" s="138"/>
      <c r="GN9" s="138"/>
      <c r="GO9" s="138"/>
      <c r="GP9" s="138"/>
      <c r="GQ9" s="138"/>
      <c r="GR9" s="138"/>
      <c r="GS9" s="138"/>
      <c r="GT9" s="138"/>
      <c r="GU9" s="138"/>
      <c r="GV9" s="138"/>
      <c r="GW9" s="138"/>
      <c r="GX9" s="138"/>
      <c r="GY9" s="138"/>
      <c r="GZ9" s="138"/>
      <c r="HA9" s="138"/>
    </row>
    <row r="10" spans="1:209" ht="16.5" customHeight="1" x14ac:dyDescent="0.25">
      <c r="A10" s="112" t="s">
        <v>68</v>
      </c>
      <c r="B10" s="274" t="s">
        <v>128</v>
      </c>
      <c r="C10" s="237">
        <v>1066586.197530617</v>
      </c>
      <c r="D10" s="223">
        <v>1021673</v>
      </c>
      <c r="E10" s="223">
        <v>1003396</v>
      </c>
      <c r="F10" s="210"/>
      <c r="G10" s="210"/>
      <c r="H10" s="136"/>
      <c r="I10" s="136"/>
      <c r="J10" s="136"/>
      <c r="K10" s="136"/>
      <c r="L10" s="136"/>
      <c r="M10" s="136"/>
      <c r="N10" s="136"/>
      <c r="O10" s="136"/>
      <c r="BF10" s="137"/>
      <c r="BG10" s="137"/>
      <c r="BH10" s="137"/>
      <c r="BI10" s="137"/>
      <c r="BJ10" s="137"/>
      <c r="BK10" s="137"/>
      <c r="BL10" s="137"/>
      <c r="BM10" s="137"/>
      <c r="BN10" s="137"/>
      <c r="BO10" s="137"/>
      <c r="BP10" s="137"/>
      <c r="BQ10" s="137"/>
      <c r="BR10" s="137"/>
      <c r="BS10" s="137"/>
      <c r="BT10" s="137"/>
      <c r="BU10" s="137"/>
      <c r="BV10" s="137"/>
      <c r="BW10" s="137"/>
      <c r="BX10" s="137"/>
      <c r="BY10" s="137"/>
      <c r="GH10" s="138"/>
      <c r="GI10" s="138"/>
      <c r="GJ10" s="138"/>
      <c r="GK10" s="138"/>
      <c r="GL10" s="138"/>
      <c r="GM10" s="138"/>
      <c r="GN10" s="138"/>
      <c r="GO10" s="138"/>
      <c r="GP10" s="138"/>
      <c r="GQ10" s="138"/>
      <c r="GR10" s="138"/>
      <c r="GS10" s="138"/>
      <c r="GT10" s="138"/>
      <c r="GU10" s="138"/>
      <c r="GV10" s="138"/>
      <c r="GW10" s="138"/>
      <c r="GX10" s="138"/>
      <c r="GY10" s="138"/>
      <c r="GZ10" s="138"/>
      <c r="HA10" s="138"/>
    </row>
    <row r="11" spans="1:209" ht="16.5" customHeight="1" x14ac:dyDescent="0.25">
      <c r="A11" s="112" t="s">
        <v>68</v>
      </c>
      <c r="B11" s="275" t="s">
        <v>129</v>
      </c>
      <c r="C11" s="237">
        <v>1841499.5996995985</v>
      </c>
      <c r="D11" s="223">
        <v>1829187.0498708664</v>
      </c>
      <c r="E11" s="223">
        <v>1843202.6845644752</v>
      </c>
      <c r="F11" s="210"/>
      <c r="G11" s="210"/>
      <c r="H11" s="136"/>
      <c r="I11" s="136"/>
      <c r="J11" s="136"/>
      <c r="K11" s="136"/>
      <c r="L11" s="136"/>
      <c r="M11" s="136"/>
      <c r="N11" s="136"/>
      <c r="O11" s="136"/>
      <c r="BF11" s="137"/>
      <c r="BG11" s="137"/>
      <c r="BH11" s="137"/>
      <c r="BI11" s="137"/>
      <c r="BJ11" s="137"/>
      <c r="BK11" s="137"/>
      <c r="BL11" s="137"/>
      <c r="BM11" s="137"/>
      <c r="BN11" s="137"/>
      <c r="BO11" s="137"/>
      <c r="BP11" s="137"/>
      <c r="BQ11" s="137"/>
      <c r="BR11" s="137"/>
      <c r="BS11" s="137"/>
      <c r="BT11" s="137"/>
      <c r="BU11" s="137"/>
      <c r="BV11" s="137"/>
      <c r="BW11" s="137"/>
      <c r="BX11" s="137"/>
      <c r="BY11" s="137"/>
      <c r="GH11" s="138"/>
      <c r="GI11" s="138"/>
      <c r="GJ11" s="138"/>
      <c r="GK11" s="138"/>
      <c r="GL11" s="138"/>
      <c r="GM11" s="138"/>
      <c r="GN11" s="138"/>
      <c r="GO11" s="138"/>
      <c r="GP11" s="138"/>
      <c r="GQ11" s="138"/>
      <c r="GR11" s="138"/>
      <c r="GS11" s="138"/>
      <c r="GT11" s="138"/>
      <c r="GU11" s="138"/>
      <c r="GV11" s="138"/>
      <c r="GW11" s="138"/>
      <c r="GX11" s="138"/>
      <c r="GY11" s="138"/>
      <c r="GZ11" s="138"/>
      <c r="HA11" s="138"/>
    </row>
    <row r="12" spans="1:209" ht="16.5" customHeight="1" x14ac:dyDescent="0.25">
      <c r="A12" s="112" t="s">
        <v>68</v>
      </c>
      <c r="B12" s="276" t="s">
        <v>130</v>
      </c>
      <c r="C12" s="237">
        <v>515690.94455807103</v>
      </c>
      <c r="D12" s="223">
        <v>502478.95012913388</v>
      </c>
      <c r="E12" s="223">
        <v>468321.31543552468</v>
      </c>
      <c r="F12" s="210"/>
      <c r="G12" s="210"/>
      <c r="H12" s="136"/>
      <c r="I12" s="136"/>
      <c r="J12" s="136"/>
      <c r="K12" s="136"/>
      <c r="L12" s="136"/>
      <c r="M12" s="136"/>
      <c r="N12" s="136"/>
      <c r="O12" s="136"/>
      <c r="BF12" s="137"/>
      <c r="BG12" s="137"/>
      <c r="BH12" s="137"/>
      <c r="BI12" s="137"/>
      <c r="BJ12" s="137"/>
      <c r="BK12" s="137"/>
      <c r="BL12" s="137"/>
      <c r="BM12" s="137"/>
      <c r="BN12" s="137"/>
      <c r="BO12" s="137"/>
      <c r="BP12" s="137"/>
      <c r="BQ12" s="137"/>
      <c r="BR12" s="137"/>
      <c r="BS12" s="137"/>
      <c r="BT12" s="137"/>
      <c r="BU12" s="137"/>
      <c r="BV12" s="137"/>
      <c r="BW12" s="137"/>
      <c r="BX12" s="137"/>
      <c r="BY12" s="137"/>
      <c r="GH12" s="138"/>
      <c r="GI12" s="138"/>
      <c r="GJ12" s="138"/>
      <c r="GK12" s="138"/>
      <c r="GL12" s="138"/>
      <c r="GM12" s="138"/>
      <c r="GN12" s="138"/>
      <c r="GO12" s="138"/>
      <c r="GP12" s="138"/>
      <c r="GQ12" s="138"/>
      <c r="GR12" s="138"/>
      <c r="GS12" s="138"/>
      <c r="GT12" s="138"/>
      <c r="GU12" s="138"/>
      <c r="GV12" s="138"/>
      <c r="GW12" s="138"/>
      <c r="GX12" s="138"/>
      <c r="GY12" s="138"/>
      <c r="GZ12" s="138"/>
      <c r="HA12" s="138"/>
    </row>
    <row r="13" spans="1:209" ht="16.5" customHeight="1" x14ac:dyDescent="0.25">
      <c r="A13" s="112" t="s">
        <v>146</v>
      </c>
      <c r="B13" s="275" t="s">
        <v>20</v>
      </c>
      <c r="C13" s="237">
        <v>625550.87952062453</v>
      </c>
      <c r="D13" s="223">
        <v>618548</v>
      </c>
      <c r="E13" s="223">
        <v>623928</v>
      </c>
      <c r="F13" s="210"/>
      <c r="G13" s="210"/>
      <c r="H13" s="136"/>
      <c r="I13" s="136"/>
      <c r="J13" s="136"/>
      <c r="K13" s="136"/>
      <c r="L13" s="136"/>
      <c r="M13" s="136"/>
      <c r="N13" s="136"/>
      <c r="O13" s="136"/>
      <c r="BF13" s="137"/>
      <c r="BG13" s="137"/>
      <c r="BH13" s="137"/>
      <c r="BI13" s="137"/>
      <c r="BJ13" s="137"/>
      <c r="BK13" s="137"/>
      <c r="BL13" s="137"/>
      <c r="BM13" s="137"/>
      <c r="BN13" s="137"/>
      <c r="BO13" s="137"/>
      <c r="BP13" s="137"/>
      <c r="BQ13" s="137"/>
      <c r="BR13" s="137"/>
      <c r="BS13" s="137"/>
      <c r="BT13" s="137"/>
      <c r="BU13" s="137"/>
      <c r="BV13" s="137"/>
      <c r="BW13" s="137"/>
      <c r="BX13" s="137"/>
      <c r="BY13" s="137"/>
      <c r="GH13" s="138"/>
      <c r="GI13" s="138"/>
      <c r="GJ13" s="138"/>
      <c r="GK13" s="138"/>
      <c r="GL13" s="138"/>
      <c r="GM13" s="138"/>
      <c r="GN13" s="138"/>
      <c r="GO13" s="138"/>
      <c r="GP13" s="138"/>
      <c r="GQ13" s="138"/>
      <c r="GR13" s="138"/>
      <c r="GS13" s="138"/>
      <c r="GT13" s="138"/>
      <c r="GU13" s="138"/>
      <c r="GV13" s="138"/>
      <c r="GW13" s="138"/>
      <c r="GX13" s="138"/>
      <c r="GY13" s="138"/>
      <c r="GZ13" s="138"/>
      <c r="HA13" s="138"/>
    </row>
    <row r="14" spans="1:209" ht="16.5" customHeight="1" x14ac:dyDescent="0.25">
      <c r="A14" s="112" t="s">
        <v>147</v>
      </c>
      <c r="B14" s="275" t="s">
        <v>9</v>
      </c>
      <c r="C14" s="237">
        <v>387438.12047937553</v>
      </c>
      <c r="D14" s="223">
        <v>387431</v>
      </c>
      <c r="E14" s="223">
        <v>387569</v>
      </c>
      <c r="F14" s="210"/>
      <c r="G14" s="210"/>
      <c r="H14" s="136"/>
      <c r="I14" s="136"/>
      <c r="J14" s="136"/>
      <c r="K14" s="136"/>
      <c r="L14" s="136"/>
      <c r="M14" s="136"/>
      <c r="N14" s="136"/>
      <c r="O14" s="136"/>
      <c r="BF14" s="137"/>
      <c r="BG14" s="137"/>
      <c r="BH14" s="137"/>
      <c r="BI14" s="137"/>
      <c r="BJ14" s="137"/>
      <c r="BK14" s="137"/>
      <c r="BL14" s="137"/>
      <c r="BM14" s="137"/>
      <c r="BN14" s="137"/>
      <c r="BO14" s="137"/>
      <c r="BP14" s="137"/>
      <c r="BQ14" s="137"/>
      <c r="BR14" s="137"/>
      <c r="BS14" s="137"/>
      <c r="BT14" s="137"/>
      <c r="BU14" s="137"/>
      <c r="BV14" s="137"/>
      <c r="BW14" s="137"/>
      <c r="BX14" s="137"/>
      <c r="BY14" s="137"/>
      <c r="GH14" s="138"/>
      <c r="GI14" s="138"/>
      <c r="GJ14" s="138"/>
      <c r="GK14" s="138"/>
      <c r="GL14" s="138"/>
      <c r="GM14" s="138"/>
      <c r="GN14" s="138"/>
      <c r="GO14" s="138"/>
      <c r="GP14" s="138"/>
      <c r="GQ14" s="138"/>
      <c r="GR14" s="138"/>
      <c r="GS14" s="138"/>
      <c r="GT14" s="138"/>
      <c r="GU14" s="138"/>
      <c r="GV14" s="138"/>
      <c r="GW14" s="138"/>
      <c r="GX14" s="138"/>
      <c r="GY14" s="138"/>
      <c r="GZ14" s="138"/>
      <c r="HA14" s="138"/>
    </row>
    <row r="15" spans="1:209" ht="16.5" customHeight="1" x14ac:dyDescent="0.25">
      <c r="A15" s="112" t="s">
        <v>146</v>
      </c>
      <c r="B15" s="274" t="s">
        <v>10</v>
      </c>
      <c r="C15" s="237">
        <v>27969.538127271251</v>
      </c>
      <c r="D15" s="223">
        <v>21457</v>
      </c>
      <c r="E15" s="223">
        <v>20234</v>
      </c>
      <c r="F15" s="210"/>
      <c r="G15" s="210"/>
      <c r="H15" s="136"/>
      <c r="I15" s="136"/>
      <c r="J15" s="136"/>
      <c r="K15" s="136"/>
      <c r="L15" s="136"/>
      <c r="M15" s="136"/>
      <c r="N15" s="136"/>
      <c r="O15" s="136"/>
      <c r="BF15" s="137"/>
      <c r="BG15" s="137"/>
      <c r="BH15" s="137"/>
      <c r="BI15" s="137"/>
      <c r="BJ15" s="137"/>
      <c r="BK15" s="137"/>
      <c r="BL15" s="137"/>
      <c r="BM15" s="137"/>
      <c r="BN15" s="137"/>
      <c r="BO15" s="137"/>
      <c r="BP15" s="137"/>
      <c r="BQ15" s="137"/>
      <c r="BR15" s="137"/>
      <c r="BS15" s="137"/>
      <c r="BT15" s="137"/>
      <c r="BU15" s="137"/>
      <c r="BV15" s="137"/>
      <c r="BW15" s="137"/>
      <c r="BX15" s="137"/>
      <c r="BY15" s="137"/>
      <c r="GH15" s="138"/>
      <c r="GI15" s="138"/>
      <c r="GJ15" s="138"/>
      <c r="GK15" s="138"/>
      <c r="GL15" s="138"/>
      <c r="GM15" s="138"/>
      <c r="GN15" s="138"/>
      <c r="GO15" s="138"/>
      <c r="GP15" s="138"/>
      <c r="GQ15" s="138"/>
      <c r="GR15" s="138"/>
      <c r="GS15" s="138"/>
      <c r="GT15" s="138"/>
      <c r="GU15" s="138"/>
      <c r="GV15" s="138"/>
      <c r="GW15" s="138"/>
      <c r="GX15" s="138"/>
      <c r="GY15" s="138"/>
      <c r="GZ15" s="138"/>
      <c r="HA15" s="138"/>
    </row>
    <row r="16" spans="1:209" ht="16.5" customHeight="1" x14ac:dyDescent="0.25">
      <c r="A16" s="112" t="s">
        <v>147</v>
      </c>
      <c r="B16" s="274" t="s">
        <v>11</v>
      </c>
      <c r="C16" s="237">
        <v>506040.46187272877</v>
      </c>
      <c r="D16" s="223">
        <v>533333</v>
      </c>
      <c r="E16" s="223">
        <v>552685</v>
      </c>
      <c r="F16" s="210"/>
      <c r="G16" s="210"/>
      <c r="H16" s="136"/>
      <c r="I16" s="136"/>
      <c r="J16" s="136"/>
      <c r="K16" s="136"/>
      <c r="L16" s="136"/>
      <c r="M16" s="136"/>
      <c r="N16" s="136"/>
      <c r="O16" s="136"/>
      <c r="BF16" s="137"/>
      <c r="BG16" s="137"/>
      <c r="BH16" s="137"/>
      <c r="BI16" s="137"/>
      <c r="BJ16" s="137"/>
      <c r="BK16" s="137"/>
      <c r="BL16" s="137"/>
      <c r="BM16" s="137"/>
      <c r="BN16" s="137"/>
      <c r="BO16" s="137"/>
      <c r="BP16" s="137"/>
      <c r="BQ16" s="137"/>
      <c r="BR16" s="137"/>
      <c r="BS16" s="137"/>
      <c r="BT16" s="137"/>
      <c r="BU16" s="137"/>
      <c r="BV16" s="137"/>
      <c r="BW16" s="137"/>
      <c r="BX16" s="137"/>
      <c r="BY16" s="137"/>
      <c r="GH16" s="138"/>
      <c r="GI16" s="138"/>
      <c r="GJ16" s="138"/>
      <c r="GK16" s="138"/>
      <c r="GL16" s="138"/>
      <c r="GM16" s="138"/>
      <c r="GN16" s="138"/>
      <c r="GO16" s="138"/>
      <c r="GP16" s="138"/>
      <c r="GQ16" s="138"/>
      <c r="GR16" s="138"/>
      <c r="GS16" s="138"/>
      <c r="GT16" s="138"/>
      <c r="GU16" s="138"/>
      <c r="GV16" s="138"/>
      <c r="GW16" s="138"/>
      <c r="GX16" s="138"/>
      <c r="GY16" s="138"/>
      <c r="GZ16" s="138"/>
      <c r="HA16" s="138"/>
    </row>
    <row r="17" spans="1:189" s="138" customFormat="1" ht="16.5" customHeight="1" x14ac:dyDescent="0.25">
      <c r="A17" s="112" t="s">
        <v>68</v>
      </c>
      <c r="B17" s="274" t="s">
        <v>110</v>
      </c>
      <c r="C17" s="237">
        <v>246601</v>
      </c>
      <c r="D17" s="223">
        <v>242049</v>
      </c>
      <c r="E17" s="223">
        <v>238633</v>
      </c>
      <c r="F17" s="210"/>
      <c r="G17" s="210"/>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row>
    <row r="18" spans="1:189" s="138" customFormat="1" ht="16.5" customHeight="1" x14ac:dyDescent="0.25">
      <c r="A18" s="112" t="s">
        <v>65</v>
      </c>
      <c r="B18" s="277" t="s">
        <v>131</v>
      </c>
      <c r="C18" s="237">
        <v>2256</v>
      </c>
      <c r="D18" s="223">
        <v>2210</v>
      </c>
      <c r="E18" s="223">
        <v>2354</v>
      </c>
      <c r="F18" s="210"/>
      <c r="G18" s="210"/>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row>
    <row r="19" spans="1:189" s="138" customFormat="1" ht="16.5" hidden="1" customHeight="1" outlineLevel="1" x14ac:dyDescent="0.25">
      <c r="A19" s="112"/>
      <c r="B19" s="277" t="s">
        <v>132</v>
      </c>
      <c r="C19" s="223">
        <v>0</v>
      </c>
      <c r="D19" s="223"/>
      <c r="E19" s="223"/>
      <c r="F19" s="210"/>
      <c r="G19" s="210"/>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row>
    <row r="20" spans="1:189" s="138" customFormat="1" ht="16.5" hidden="1" customHeight="1" outlineLevel="1" x14ac:dyDescent="0.25">
      <c r="A20" s="112"/>
      <c r="B20" s="277" t="s">
        <v>133</v>
      </c>
      <c r="C20" s="223">
        <v>0</v>
      </c>
      <c r="D20" s="223"/>
      <c r="E20" s="223"/>
      <c r="F20" s="210"/>
      <c r="G20" s="210"/>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row>
    <row r="21" spans="1:189" s="138" customFormat="1" ht="16.5" hidden="1" customHeight="1" outlineLevel="1" x14ac:dyDescent="0.25">
      <c r="A21" s="112"/>
      <c r="B21" s="277" t="s">
        <v>134</v>
      </c>
      <c r="C21" s="223">
        <v>0</v>
      </c>
      <c r="D21" s="223"/>
      <c r="E21" s="223"/>
      <c r="F21" s="210"/>
      <c r="G21" s="210"/>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row>
    <row r="22" spans="1:189" s="138" customFormat="1" ht="16.5" hidden="1" customHeight="1" outlineLevel="1" x14ac:dyDescent="0.25">
      <c r="A22" s="112"/>
      <c r="B22" s="277" t="s">
        <v>135</v>
      </c>
      <c r="C22" s="223">
        <v>0</v>
      </c>
      <c r="D22" s="223"/>
      <c r="E22" s="223"/>
      <c r="F22" s="210"/>
      <c r="G22" s="210"/>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row>
    <row r="23" spans="1:189" s="138" customFormat="1" ht="16.5" hidden="1" customHeight="1" outlineLevel="1" x14ac:dyDescent="0.25">
      <c r="A23" s="112"/>
      <c r="B23" s="277" t="s">
        <v>136</v>
      </c>
      <c r="C23" s="223">
        <v>0</v>
      </c>
      <c r="D23" s="223"/>
      <c r="E23" s="223"/>
      <c r="F23" s="210"/>
      <c r="G23" s="210"/>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row>
    <row r="24" spans="1:189" s="138" customFormat="1" ht="16.5" customHeight="1" collapsed="1" x14ac:dyDescent="0.25">
      <c r="A24" s="112" t="s">
        <v>112</v>
      </c>
      <c r="B24" s="277" t="s">
        <v>180</v>
      </c>
      <c r="C24" s="223">
        <v>772128.65863750188</v>
      </c>
      <c r="D24" s="223">
        <v>2769421</v>
      </c>
      <c r="E24" s="223">
        <v>2898078</v>
      </c>
      <c r="F24" s="210"/>
      <c r="G24" s="210"/>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row>
    <row r="25" spans="1:189" s="138" customFormat="1" ht="16.5" customHeight="1" x14ac:dyDescent="0.25">
      <c r="A25" s="112" t="s">
        <v>112</v>
      </c>
      <c r="B25" s="277" t="s">
        <v>179</v>
      </c>
      <c r="C25" s="223">
        <v>153691.56271635872</v>
      </c>
      <c r="D25" s="223">
        <v>774470</v>
      </c>
      <c r="E25" s="223">
        <v>780432</v>
      </c>
      <c r="F25" s="210"/>
      <c r="G25" s="210"/>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row>
    <row r="26" spans="1:189" s="138" customFormat="1" ht="16.5" customHeight="1" x14ac:dyDescent="0.25">
      <c r="A26" s="112" t="s">
        <v>112</v>
      </c>
      <c r="B26" s="277" t="s">
        <v>181</v>
      </c>
      <c r="C26" s="223">
        <v>83338.77864613937</v>
      </c>
      <c r="D26" s="223">
        <v>764650</v>
      </c>
      <c r="E26" s="223">
        <v>773007</v>
      </c>
      <c r="F26" s="210"/>
      <c r="G26" s="210"/>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row>
    <row r="27" spans="1:189" s="138" customFormat="1" ht="16.5" customHeight="1" x14ac:dyDescent="0.25">
      <c r="A27" s="112" t="s">
        <v>112</v>
      </c>
      <c r="B27" s="277" t="s">
        <v>137</v>
      </c>
      <c r="C27" s="223">
        <v>1951941.5751627942</v>
      </c>
      <c r="D27" s="223">
        <v>0</v>
      </c>
      <c r="E27" s="223">
        <v>0</v>
      </c>
      <c r="F27" s="210"/>
      <c r="G27" s="210"/>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row>
    <row r="28" spans="1:189" s="138" customFormat="1" ht="16.5" customHeight="1" x14ac:dyDescent="0.25">
      <c r="A28" s="112" t="s">
        <v>112</v>
      </c>
      <c r="B28" s="277" t="s">
        <v>138</v>
      </c>
      <c r="C28" s="223">
        <v>646106.57948470477</v>
      </c>
      <c r="D28" s="223">
        <v>0</v>
      </c>
      <c r="E28" s="223">
        <v>0</v>
      </c>
      <c r="F28" s="210"/>
      <c r="G28" s="210"/>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row>
    <row r="29" spans="1:189" s="138" customFormat="1" ht="16.5" customHeight="1" x14ac:dyDescent="0.25">
      <c r="A29" s="112" t="s">
        <v>112</v>
      </c>
      <c r="B29" s="277" t="s">
        <v>139</v>
      </c>
      <c r="C29" s="223">
        <v>675765.84535250091</v>
      </c>
      <c r="D29" s="223">
        <v>0</v>
      </c>
      <c r="E29" s="223">
        <v>0</v>
      </c>
      <c r="F29" s="210"/>
      <c r="G29" s="210"/>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row>
    <row r="30" spans="1:189" s="138" customFormat="1" ht="16.5" hidden="1" customHeight="1" outlineLevel="1" x14ac:dyDescent="0.25">
      <c r="A30" s="112"/>
      <c r="B30" s="277" t="s">
        <v>140</v>
      </c>
      <c r="C30" s="223">
        <v>0</v>
      </c>
      <c r="D30" s="223">
        <v>0</v>
      </c>
      <c r="E30" s="223"/>
      <c r="F30" s="210"/>
      <c r="G30" s="210"/>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row>
    <row r="31" spans="1:189" s="138" customFormat="1" ht="16.5" hidden="1" customHeight="1" outlineLevel="1" x14ac:dyDescent="0.25">
      <c r="A31" s="112"/>
      <c r="B31" s="277" t="s">
        <v>141</v>
      </c>
      <c r="C31" s="223">
        <v>0</v>
      </c>
      <c r="D31" s="223">
        <v>0</v>
      </c>
      <c r="E31" s="223"/>
      <c r="F31" s="210"/>
      <c r="G31" s="210"/>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row>
    <row r="32" spans="1:189" s="138" customFormat="1" ht="16.5" hidden="1" customHeight="1" outlineLevel="1" x14ac:dyDescent="0.25">
      <c r="A32" s="112"/>
      <c r="B32" s="277" t="s">
        <v>142</v>
      </c>
      <c r="C32" s="223">
        <v>0</v>
      </c>
      <c r="D32" s="223">
        <v>0</v>
      </c>
      <c r="E32" s="223"/>
      <c r="F32" s="210"/>
      <c r="G32" s="210"/>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row>
    <row r="33" spans="1:209" ht="16.5" hidden="1" customHeight="1" outlineLevel="1" x14ac:dyDescent="0.25">
      <c r="A33" s="112"/>
      <c r="B33" s="277" t="s">
        <v>143</v>
      </c>
      <c r="C33" s="223">
        <v>0</v>
      </c>
      <c r="D33" s="223">
        <v>0</v>
      </c>
      <c r="E33" s="223"/>
      <c r="F33" s="210"/>
      <c r="G33" s="210"/>
      <c r="H33" s="136"/>
      <c r="I33" s="136"/>
      <c r="J33" s="136"/>
      <c r="K33" s="136"/>
      <c r="L33" s="136"/>
      <c r="M33" s="136"/>
      <c r="N33" s="136"/>
      <c r="O33" s="136"/>
      <c r="BF33" s="137"/>
      <c r="BG33" s="137"/>
      <c r="BH33" s="137"/>
      <c r="BI33" s="137"/>
      <c r="BJ33" s="137"/>
      <c r="BK33" s="137"/>
      <c r="BL33" s="137"/>
      <c r="BM33" s="137"/>
      <c r="BN33" s="137"/>
      <c r="BO33" s="137"/>
      <c r="BP33" s="137"/>
      <c r="BQ33" s="137"/>
      <c r="BR33" s="137"/>
      <c r="BS33" s="137"/>
      <c r="BT33" s="137"/>
      <c r="BU33" s="137"/>
      <c r="BV33" s="137"/>
      <c r="BW33" s="137"/>
      <c r="BX33" s="137"/>
      <c r="BY33" s="137"/>
      <c r="GH33" s="138"/>
      <c r="GI33" s="138"/>
      <c r="GJ33" s="138"/>
      <c r="GK33" s="138"/>
      <c r="GL33" s="138"/>
      <c r="GM33" s="138"/>
      <c r="GN33" s="138"/>
      <c r="GO33" s="138"/>
      <c r="GP33" s="138"/>
      <c r="GQ33" s="138"/>
      <c r="GR33" s="138"/>
      <c r="GS33" s="138"/>
      <c r="GT33" s="138"/>
      <c r="GU33" s="138"/>
      <c r="GV33" s="138"/>
      <c r="GW33" s="138"/>
      <c r="GX33" s="138"/>
      <c r="GY33" s="138"/>
      <c r="GZ33" s="138"/>
      <c r="HA33" s="138"/>
    </row>
    <row r="34" spans="1:209" ht="16.5" hidden="1" customHeight="1" outlineLevel="1" x14ac:dyDescent="0.25">
      <c r="A34" s="112"/>
      <c r="B34" s="277" t="s">
        <v>144</v>
      </c>
      <c r="C34" s="223">
        <v>0</v>
      </c>
      <c r="D34" s="223">
        <v>0</v>
      </c>
      <c r="E34" s="223"/>
      <c r="F34" s="210"/>
      <c r="G34" s="210"/>
      <c r="H34" s="136"/>
      <c r="I34" s="136"/>
      <c r="J34" s="136"/>
      <c r="K34" s="136"/>
      <c r="L34" s="136"/>
      <c r="M34" s="136"/>
      <c r="N34" s="136"/>
      <c r="O34" s="136"/>
      <c r="BF34" s="137"/>
      <c r="BG34" s="137"/>
      <c r="BH34" s="137"/>
      <c r="BI34" s="137"/>
      <c r="BJ34" s="137"/>
      <c r="BK34" s="137"/>
      <c r="BL34" s="137"/>
      <c r="BM34" s="137"/>
      <c r="BN34" s="137"/>
      <c r="BO34" s="137"/>
      <c r="BP34" s="137"/>
      <c r="BQ34" s="137"/>
      <c r="BR34" s="137"/>
      <c r="BS34" s="137"/>
      <c r="BT34" s="137"/>
      <c r="BU34" s="137"/>
      <c r="BV34" s="137"/>
      <c r="BW34" s="137"/>
      <c r="BX34" s="137"/>
      <c r="BY34" s="137"/>
      <c r="GH34" s="138"/>
      <c r="GI34" s="138"/>
      <c r="GJ34" s="138"/>
      <c r="GK34" s="138"/>
      <c r="GL34" s="138"/>
      <c r="GM34" s="138"/>
      <c r="GN34" s="138"/>
      <c r="GO34" s="138"/>
      <c r="GP34" s="138"/>
      <c r="GQ34" s="138"/>
      <c r="GR34" s="138"/>
      <c r="GS34" s="138"/>
      <c r="GT34" s="138"/>
      <c r="GU34" s="138"/>
      <c r="GV34" s="138"/>
      <c r="GW34" s="138"/>
      <c r="GX34" s="138"/>
      <c r="GY34" s="138"/>
      <c r="GZ34" s="138"/>
      <c r="HA34" s="138"/>
    </row>
    <row r="35" spans="1:209" ht="16.5" customHeight="1" collapsed="1" x14ac:dyDescent="0.25">
      <c r="A35" s="112" t="s">
        <v>68</v>
      </c>
      <c r="B35" s="145" t="s">
        <v>16</v>
      </c>
      <c r="C35" s="223">
        <v>12037.018347594672</v>
      </c>
      <c r="D35" s="223">
        <v>8683</v>
      </c>
      <c r="E35" s="223">
        <v>10140</v>
      </c>
      <c r="F35" s="210"/>
      <c r="G35" s="210"/>
      <c r="H35" s="136"/>
      <c r="I35" s="136"/>
      <c r="J35" s="136"/>
      <c r="K35" s="136"/>
      <c r="L35" s="136"/>
      <c r="M35" s="136"/>
      <c r="N35" s="136"/>
      <c r="O35" s="136"/>
      <c r="BF35" s="137"/>
      <c r="BG35" s="137"/>
      <c r="BH35" s="137"/>
      <c r="BI35" s="137"/>
      <c r="BJ35" s="137"/>
      <c r="BK35" s="137"/>
      <c r="BL35" s="137"/>
      <c r="BM35" s="137"/>
      <c r="BN35" s="137"/>
      <c r="BO35" s="137"/>
      <c r="BP35" s="137"/>
      <c r="BQ35" s="137"/>
      <c r="BR35" s="137"/>
      <c r="BS35" s="137"/>
      <c r="BT35" s="137"/>
      <c r="BU35" s="137"/>
      <c r="BV35" s="137"/>
      <c r="BW35" s="137"/>
      <c r="BX35" s="137"/>
      <c r="BY35" s="137"/>
      <c r="GH35" s="138"/>
      <c r="GI35" s="138"/>
      <c r="GJ35" s="138"/>
      <c r="GK35" s="138"/>
      <c r="GL35" s="138"/>
      <c r="GM35" s="138"/>
      <c r="GN35" s="138"/>
      <c r="GO35" s="138"/>
      <c r="GP35" s="138"/>
      <c r="GQ35" s="138"/>
      <c r="GR35" s="138"/>
      <c r="GS35" s="138"/>
      <c r="GT35" s="138"/>
      <c r="GU35" s="138"/>
      <c r="GV35" s="138"/>
      <c r="GW35" s="138"/>
      <c r="GX35" s="138"/>
      <c r="GY35" s="138"/>
      <c r="GZ35" s="138"/>
      <c r="HA35" s="138"/>
    </row>
    <row r="36" spans="1:209" ht="16.5" customHeight="1" x14ac:dyDescent="0.25">
      <c r="A36" s="112" t="s">
        <v>68</v>
      </c>
      <c r="B36" s="145" t="s">
        <v>17</v>
      </c>
      <c r="C36" s="223">
        <v>281150.65804288856</v>
      </c>
      <c r="D36" s="223">
        <v>293104</v>
      </c>
      <c r="E36" s="223">
        <v>298819</v>
      </c>
      <c r="F36" s="210"/>
      <c r="G36" s="210"/>
      <c r="H36" s="136"/>
      <c r="I36" s="136"/>
      <c r="J36" s="136"/>
      <c r="K36" s="136"/>
      <c r="L36" s="136"/>
      <c r="M36" s="136"/>
      <c r="N36" s="136"/>
      <c r="O36" s="136"/>
      <c r="BF36" s="137"/>
      <c r="BG36" s="137"/>
      <c r="BH36" s="137"/>
      <c r="BI36" s="137"/>
      <c r="BJ36" s="137"/>
      <c r="BK36" s="137"/>
      <c r="BL36" s="137"/>
      <c r="BM36" s="137"/>
      <c r="BN36" s="137"/>
      <c r="BO36" s="137"/>
      <c r="BP36" s="137"/>
      <c r="BQ36" s="137"/>
      <c r="BR36" s="137"/>
      <c r="BS36" s="137"/>
      <c r="BT36" s="137"/>
      <c r="BU36" s="137"/>
      <c r="BV36" s="137"/>
      <c r="BW36" s="137"/>
      <c r="BX36" s="137"/>
      <c r="BY36" s="137"/>
      <c r="GH36" s="138"/>
      <c r="GI36" s="138"/>
      <c r="GJ36" s="138"/>
      <c r="GK36" s="138"/>
      <c r="GL36" s="138"/>
      <c r="GM36" s="138"/>
      <c r="GN36" s="138"/>
      <c r="GO36" s="138"/>
      <c r="GP36" s="138"/>
      <c r="GQ36" s="138"/>
      <c r="GR36" s="138"/>
      <c r="GS36" s="138"/>
      <c r="GT36" s="138"/>
      <c r="GU36" s="138"/>
      <c r="GV36" s="138"/>
      <c r="GW36" s="138"/>
      <c r="GX36" s="138"/>
      <c r="GY36" s="138"/>
      <c r="GZ36" s="138"/>
      <c r="HA36" s="138"/>
    </row>
    <row r="37" spans="1:209" ht="16.5" customHeight="1" x14ac:dyDescent="0.25">
      <c r="A37" s="112" t="s">
        <v>68</v>
      </c>
      <c r="B37" s="145" t="s">
        <v>109</v>
      </c>
      <c r="C37" s="237">
        <v>687658.32360951672</v>
      </c>
      <c r="D37" s="223">
        <v>751195</v>
      </c>
      <c r="E37" s="223">
        <v>779924</v>
      </c>
      <c r="F37" s="210"/>
      <c r="G37" s="210"/>
      <c r="O37" s="146"/>
    </row>
    <row r="38" spans="1:209" ht="16.5" customHeight="1" x14ac:dyDescent="0.25">
      <c r="A38" s="112" t="s">
        <v>68</v>
      </c>
      <c r="B38" s="145" t="s">
        <v>173</v>
      </c>
      <c r="C38" s="223">
        <v>76.414102781058375</v>
      </c>
      <c r="D38" s="223">
        <v>156</v>
      </c>
      <c r="E38" s="223">
        <v>142</v>
      </c>
      <c r="F38" s="210"/>
      <c r="G38" s="210"/>
      <c r="O38" s="146"/>
    </row>
    <row r="39" spans="1:209" ht="16.5" customHeight="1" x14ac:dyDescent="0.25">
      <c r="A39" s="112" t="s">
        <v>68</v>
      </c>
      <c r="B39" s="145" t="s">
        <v>174</v>
      </c>
      <c r="C39" s="223">
        <v>3248.7511200174963</v>
      </c>
      <c r="D39" s="223">
        <v>8406</v>
      </c>
      <c r="E39" s="223">
        <v>11225</v>
      </c>
      <c r="F39" s="210"/>
      <c r="G39" s="210"/>
      <c r="O39" s="146"/>
    </row>
    <row r="40" spans="1:209" ht="16.5" customHeight="1" x14ac:dyDescent="0.25">
      <c r="A40" s="112" t="s">
        <v>68</v>
      </c>
      <c r="B40" s="145" t="s">
        <v>175</v>
      </c>
      <c r="C40" s="223">
        <v>23655.844813850279</v>
      </c>
      <c r="D40" s="223">
        <v>54587</v>
      </c>
      <c r="E40" s="223">
        <v>64104</v>
      </c>
      <c r="F40" s="210"/>
      <c r="G40" s="210"/>
      <c r="O40" s="146"/>
    </row>
    <row r="41" spans="1:209" ht="16.5" customHeight="1" x14ac:dyDescent="0.25">
      <c r="A41" s="112" t="s">
        <v>68</v>
      </c>
      <c r="B41" s="145" t="s">
        <v>176</v>
      </c>
      <c r="C41" s="223">
        <v>218.98996335116612</v>
      </c>
      <c r="D41" s="223">
        <v>373</v>
      </c>
      <c r="E41" s="223">
        <v>369</v>
      </c>
      <c r="F41" s="210"/>
      <c r="G41" s="210"/>
      <c r="O41" s="146"/>
    </row>
    <row r="42" spans="1:209" ht="16.5" customHeight="1" x14ac:dyDescent="0.25">
      <c r="A42" s="314" t="s">
        <v>149</v>
      </c>
      <c r="B42" s="315"/>
      <c r="C42" s="225">
        <f>SUM(C4:C41)</f>
        <v>11811067</v>
      </c>
      <c r="D42" s="225">
        <f>SUM(D4:D41)</f>
        <v>11909238.624827985</v>
      </c>
      <c r="E42" s="225">
        <f>SUM(E4:E41)</f>
        <v>12145434</v>
      </c>
      <c r="F42" s="225">
        <f>SUM(F4:F41)</f>
        <v>0</v>
      </c>
      <c r="G42" s="225">
        <f>SUM(G4:G41)</f>
        <v>0</v>
      </c>
      <c r="H42" s="147"/>
      <c r="I42" s="147"/>
      <c r="J42" s="147"/>
      <c r="K42" s="147"/>
      <c r="L42" s="147"/>
      <c r="M42" s="147"/>
      <c r="N42" s="147"/>
      <c r="O42" s="147"/>
      <c r="P42" s="148"/>
      <c r="BU42" s="137"/>
      <c r="BV42" s="137"/>
      <c r="BW42" s="137"/>
      <c r="BX42" s="137"/>
      <c r="BY42" s="137"/>
      <c r="GW42" s="138"/>
      <c r="GX42" s="138"/>
      <c r="GY42" s="138"/>
      <c r="GZ42" s="138"/>
      <c r="HA42" s="138"/>
    </row>
    <row r="43" spans="1:209" ht="16.5" customHeight="1" x14ac:dyDescent="0.25">
      <c r="A43" s="149"/>
      <c r="B43" s="278"/>
      <c r="C43" s="227"/>
      <c r="D43" s="263"/>
      <c r="E43" s="227"/>
      <c r="F43" s="227"/>
      <c r="G43" s="227"/>
      <c r="O43" s="150"/>
      <c r="P43" s="149"/>
      <c r="Q43" s="149"/>
      <c r="R43" s="149"/>
      <c r="S43" s="149"/>
      <c r="T43" s="149"/>
      <c r="U43" s="149"/>
      <c r="V43" s="149"/>
    </row>
    <row r="44" spans="1:209" ht="16.5" customHeight="1" x14ac:dyDescent="0.25">
      <c r="A44" s="112" t="s">
        <v>155</v>
      </c>
      <c r="B44" s="279"/>
      <c r="C44" s="228">
        <v>18834</v>
      </c>
      <c r="D44" s="237">
        <v>18549</v>
      </c>
      <c r="E44" s="237">
        <v>17136</v>
      </c>
      <c r="F44" s="264"/>
      <c r="G44" s="264"/>
      <c r="O44" s="136"/>
      <c r="BS44" s="137"/>
      <c r="BT44" s="137"/>
      <c r="BU44" s="137"/>
      <c r="BV44" s="137"/>
      <c r="BW44" s="137"/>
      <c r="BX44" s="137"/>
      <c r="BY44" s="137"/>
      <c r="GU44" s="138"/>
      <c r="GV44" s="138"/>
      <c r="GW44" s="138"/>
      <c r="GX44" s="138"/>
      <c r="GY44" s="138"/>
      <c r="GZ44" s="138"/>
      <c r="HA44" s="138"/>
    </row>
    <row r="45" spans="1:209" ht="16.5" customHeight="1" x14ac:dyDescent="0.25">
      <c r="A45" s="112" t="s">
        <v>156</v>
      </c>
      <c r="B45" s="279"/>
      <c r="C45" s="228">
        <v>4276</v>
      </c>
      <c r="D45" s="237">
        <v>4392</v>
      </c>
      <c r="E45" s="237">
        <v>3977</v>
      </c>
      <c r="F45" s="264"/>
      <c r="G45" s="264"/>
      <c r="O45" s="136"/>
      <c r="BS45" s="137"/>
      <c r="BT45" s="137"/>
      <c r="BU45" s="137"/>
      <c r="BV45" s="137"/>
      <c r="BW45" s="137"/>
      <c r="BX45" s="137"/>
      <c r="BY45" s="137"/>
      <c r="GU45" s="138"/>
      <c r="GV45" s="138"/>
      <c r="GW45" s="138"/>
      <c r="GX45" s="138"/>
      <c r="GY45" s="138"/>
      <c r="GZ45" s="138"/>
      <c r="HA45" s="138"/>
    </row>
    <row r="46" spans="1:209" ht="16.5" customHeight="1" x14ac:dyDescent="0.25">
      <c r="A46" s="112" t="s">
        <v>157</v>
      </c>
      <c r="B46" s="279"/>
      <c r="C46" s="228">
        <v>4435</v>
      </c>
      <c r="D46" s="237">
        <v>4513</v>
      </c>
      <c r="E46" s="237">
        <v>4356</v>
      </c>
      <c r="F46" s="264"/>
      <c r="G46" s="264"/>
      <c r="O46" s="149"/>
      <c r="BS46" s="137"/>
      <c r="BT46" s="137"/>
      <c r="BU46" s="137"/>
      <c r="BV46" s="137"/>
      <c r="BW46" s="137"/>
      <c r="BX46" s="137"/>
      <c r="BY46" s="137"/>
      <c r="GU46" s="138"/>
      <c r="GV46" s="138"/>
      <c r="GW46" s="138"/>
      <c r="GX46" s="138"/>
      <c r="GY46" s="138"/>
      <c r="GZ46" s="138"/>
      <c r="HA46" s="138"/>
    </row>
    <row r="47" spans="1:209" ht="16.5" customHeight="1" x14ac:dyDescent="0.25">
      <c r="A47" s="112" t="s">
        <v>158</v>
      </c>
      <c r="B47" s="279"/>
      <c r="C47" s="228">
        <v>48651</v>
      </c>
      <c r="D47" s="237">
        <v>51089</v>
      </c>
      <c r="E47" s="237">
        <v>41580</v>
      </c>
      <c r="F47" s="264"/>
      <c r="G47" s="264"/>
      <c r="O47" s="136"/>
      <c r="BS47" s="137"/>
      <c r="BT47" s="137"/>
      <c r="BU47" s="137"/>
      <c r="BV47" s="137"/>
      <c r="BW47" s="137"/>
      <c r="BX47" s="137"/>
      <c r="BY47" s="137"/>
      <c r="GU47" s="138"/>
      <c r="GV47" s="138"/>
      <c r="GW47" s="138"/>
      <c r="GX47" s="138"/>
      <c r="GY47" s="138"/>
      <c r="GZ47" s="138"/>
      <c r="HA47" s="138"/>
    </row>
    <row r="48" spans="1:209" ht="16.5" customHeight="1" x14ac:dyDescent="0.25">
      <c r="A48" s="112" t="s">
        <v>159</v>
      </c>
      <c r="C48" s="224">
        <v>20870</v>
      </c>
      <c r="D48" s="237">
        <v>22641</v>
      </c>
      <c r="E48" s="237">
        <v>19738</v>
      </c>
      <c r="F48" s="264"/>
      <c r="G48" s="264"/>
      <c r="O48" s="136"/>
      <c r="BS48" s="137"/>
      <c r="BT48" s="137"/>
      <c r="BU48" s="137"/>
      <c r="BV48" s="137"/>
      <c r="BW48" s="137"/>
      <c r="BX48" s="137"/>
      <c r="BY48" s="137"/>
      <c r="GU48" s="138"/>
      <c r="GV48" s="138"/>
      <c r="GW48" s="138"/>
      <c r="GX48" s="138"/>
      <c r="GY48" s="138"/>
      <c r="GZ48" s="138"/>
      <c r="HA48" s="138"/>
    </row>
    <row r="49" spans="1:209" ht="16.5" customHeight="1" x14ac:dyDescent="0.25">
      <c r="A49" s="316" t="s">
        <v>148</v>
      </c>
      <c r="B49" s="317"/>
      <c r="C49" s="226">
        <f>SUM(C44:C48)</f>
        <v>97066</v>
      </c>
      <c r="D49" s="262">
        <f>SUM(D44:D48)</f>
        <v>101184</v>
      </c>
      <c r="E49" s="226">
        <f>SUM(E44:E48)</f>
        <v>86787</v>
      </c>
      <c r="F49" s="226">
        <f>SUM(F44:F48)</f>
        <v>0</v>
      </c>
      <c r="G49" s="226">
        <f>SUM(G44:G48)</f>
        <v>0</v>
      </c>
      <c r="O49" s="136"/>
      <c r="BS49" s="137"/>
      <c r="BT49" s="137"/>
      <c r="BU49" s="137"/>
      <c r="BV49" s="137"/>
      <c r="BW49" s="137"/>
      <c r="BX49" s="137"/>
      <c r="BY49" s="137"/>
      <c r="GU49" s="138"/>
      <c r="GV49" s="138"/>
      <c r="GW49" s="138"/>
      <c r="GX49" s="138"/>
      <c r="GY49" s="138"/>
      <c r="GZ49" s="138"/>
      <c r="HA49" s="138"/>
    </row>
    <row r="50" spans="1:209" ht="16.5" customHeight="1" x14ac:dyDescent="0.25">
      <c r="O50" s="136"/>
      <c r="BS50" s="137"/>
      <c r="BT50" s="137"/>
      <c r="BU50" s="137"/>
      <c r="BV50" s="137"/>
      <c r="BW50" s="137"/>
      <c r="BX50" s="137"/>
      <c r="BY50" s="137"/>
      <c r="GU50" s="138"/>
      <c r="GV50" s="138"/>
      <c r="GW50" s="138"/>
      <c r="GX50" s="138"/>
      <c r="GY50" s="138"/>
      <c r="GZ50" s="138"/>
      <c r="HA50" s="138"/>
    </row>
    <row r="51" spans="1:209" ht="16.5" customHeight="1" x14ac:dyDescent="0.25">
      <c r="A51" s="152" t="s">
        <v>151</v>
      </c>
      <c r="B51" s="281"/>
      <c r="C51" s="225">
        <v>343945.92956628726</v>
      </c>
      <c r="D51" s="260">
        <v>337924.64042746107</v>
      </c>
      <c r="E51" s="260">
        <v>42524.332279533905</v>
      </c>
      <c r="F51" s="261"/>
      <c r="G51" s="261"/>
      <c r="O51" s="136"/>
      <c r="BS51" s="137"/>
      <c r="BT51" s="137"/>
      <c r="BU51" s="137"/>
      <c r="BV51" s="137"/>
      <c r="BW51" s="137"/>
      <c r="BX51" s="137"/>
      <c r="BY51" s="137"/>
      <c r="GU51" s="138"/>
      <c r="GV51" s="138"/>
      <c r="GW51" s="138"/>
      <c r="GX51" s="138"/>
      <c r="GY51" s="138"/>
      <c r="GZ51" s="138"/>
      <c r="HA51" s="138"/>
    </row>
    <row r="52" spans="1:209" ht="16.5" customHeight="1" x14ac:dyDescent="0.25">
      <c r="A52" s="152"/>
      <c r="B52" s="281"/>
      <c r="C52" s="151"/>
      <c r="D52" s="151"/>
      <c r="E52" s="151"/>
      <c r="F52" s="151"/>
      <c r="G52" s="151"/>
      <c r="O52" s="136"/>
      <c r="BS52" s="137"/>
      <c r="BT52" s="137"/>
      <c r="BU52" s="137"/>
      <c r="BV52" s="137"/>
      <c r="BW52" s="137"/>
      <c r="BX52" s="137"/>
      <c r="BY52" s="137"/>
      <c r="GU52" s="138"/>
      <c r="GV52" s="138"/>
      <c r="GW52" s="138"/>
      <c r="GX52" s="138"/>
      <c r="GY52" s="138"/>
      <c r="GZ52" s="138"/>
      <c r="HA52" s="138"/>
    </row>
    <row r="53" spans="1:209" ht="16.5" customHeight="1" x14ac:dyDescent="0.25">
      <c r="A53" s="152" t="s">
        <v>178</v>
      </c>
      <c r="B53" s="281"/>
      <c r="C53" s="225">
        <f>SUM(C38:C41)</f>
        <v>27200</v>
      </c>
      <c r="D53" s="260">
        <f>SUM(D38:D41)</f>
        <v>63522</v>
      </c>
      <c r="E53" s="260">
        <f>SUM(E38:E41)</f>
        <v>75840</v>
      </c>
      <c r="F53" s="261"/>
      <c r="G53" s="261"/>
      <c r="O53" s="136"/>
      <c r="BS53" s="137"/>
      <c r="BT53" s="137"/>
      <c r="BU53" s="137"/>
      <c r="BV53" s="137"/>
      <c r="BW53" s="137"/>
      <c r="BX53" s="137"/>
      <c r="BY53" s="137"/>
      <c r="GU53" s="138"/>
      <c r="GV53" s="138"/>
      <c r="GW53" s="138"/>
      <c r="GX53" s="138"/>
      <c r="GY53" s="138"/>
      <c r="GZ53" s="138"/>
      <c r="HA53" s="138"/>
    </row>
    <row r="54" spans="1:209" ht="16.5" customHeight="1" x14ac:dyDescent="0.25">
      <c r="A54" s="152"/>
      <c r="B54" s="281"/>
      <c r="C54" s="242"/>
      <c r="D54" s="242"/>
      <c r="E54" s="242"/>
      <c r="F54" s="242"/>
      <c r="G54" s="242"/>
      <c r="O54" s="136"/>
      <c r="BS54" s="137"/>
      <c r="BT54" s="137"/>
      <c r="BU54" s="137"/>
      <c r="BV54" s="137"/>
      <c r="BW54" s="137"/>
      <c r="BX54" s="137"/>
      <c r="BY54" s="137"/>
      <c r="GU54" s="138"/>
      <c r="GV54" s="138"/>
      <c r="GW54" s="138"/>
      <c r="GX54" s="138"/>
      <c r="GY54" s="138"/>
      <c r="GZ54" s="138"/>
      <c r="HA54" s="138"/>
    </row>
    <row r="55" spans="1:209" ht="16.5" customHeight="1" x14ac:dyDescent="0.25">
      <c r="A55" s="153" t="s">
        <v>150</v>
      </c>
      <c r="B55" s="282"/>
      <c r="C55" s="229">
        <f>C42-C49-C51-C53</f>
        <v>11342855.070433713</v>
      </c>
      <c r="D55" s="229">
        <f t="shared" ref="D55:G55" si="0">D42-D49-D51-D53</f>
        <v>11406607.984400524</v>
      </c>
      <c r="E55" s="229">
        <f t="shared" si="0"/>
        <v>11940282.667720467</v>
      </c>
      <c r="F55" s="229">
        <f t="shared" si="0"/>
        <v>0</v>
      </c>
      <c r="G55" s="229">
        <f t="shared" si="0"/>
        <v>0</v>
      </c>
      <c r="O55" s="136"/>
      <c r="BS55" s="137"/>
      <c r="BT55" s="137"/>
      <c r="BU55" s="137"/>
      <c r="BV55" s="137"/>
      <c r="BW55" s="137"/>
      <c r="BX55" s="137"/>
      <c r="BY55" s="137"/>
      <c r="GU55" s="138"/>
      <c r="GV55" s="138"/>
      <c r="GW55" s="138"/>
      <c r="GX55" s="138"/>
      <c r="GY55" s="138"/>
      <c r="GZ55" s="138"/>
      <c r="HA55" s="138"/>
    </row>
    <row r="56" spans="1:209" ht="16.5" customHeight="1" x14ac:dyDescent="0.25">
      <c r="O56" s="136"/>
      <c r="BS56" s="137"/>
      <c r="BT56" s="137"/>
      <c r="BU56" s="137"/>
      <c r="BV56" s="137"/>
      <c r="BW56" s="137"/>
      <c r="BX56" s="137"/>
      <c r="BY56" s="137"/>
      <c r="GU56" s="138"/>
      <c r="GV56" s="138"/>
      <c r="GW56" s="138"/>
      <c r="GX56" s="138"/>
      <c r="GY56" s="138"/>
      <c r="GZ56" s="138"/>
      <c r="HA56" s="138"/>
    </row>
    <row r="57" spans="1:209" ht="16.5" customHeight="1" x14ac:dyDescent="0.25">
      <c r="O57" s="136"/>
      <c r="BS57" s="137"/>
      <c r="BT57" s="137"/>
      <c r="BU57" s="137"/>
      <c r="BV57" s="137"/>
      <c r="BW57" s="137"/>
      <c r="BX57" s="137"/>
      <c r="BY57" s="137"/>
      <c r="GU57" s="138"/>
      <c r="GV57" s="138"/>
      <c r="GW57" s="138"/>
      <c r="GX57" s="138"/>
      <c r="GY57" s="138"/>
      <c r="GZ57" s="138"/>
      <c r="HA57" s="138"/>
    </row>
    <row r="58" spans="1:209" ht="16.5" customHeight="1" x14ac:dyDescent="0.25">
      <c r="A58" s="127" t="s">
        <v>74</v>
      </c>
      <c r="O58" s="136"/>
      <c r="BS58" s="137"/>
      <c r="BT58" s="137"/>
      <c r="BU58" s="137"/>
      <c r="BV58" s="137"/>
      <c r="BW58" s="137"/>
      <c r="BX58" s="137"/>
      <c r="BY58" s="137"/>
      <c r="GU58" s="138"/>
      <c r="GV58" s="138"/>
      <c r="GW58" s="138"/>
      <c r="GX58" s="138"/>
      <c r="GY58" s="138"/>
      <c r="GZ58" s="138"/>
      <c r="HA58" s="138"/>
    </row>
    <row r="59" spans="1:209" ht="16.5" customHeight="1" x14ac:dyDescent="0.25">
      <c r="A59" s="154" t="s">
        <v>172</v>
      </c>
      <c r="O59" s="136"/>
      <c r="BS59" s="137"/>
      <c r="BT59" s="137"/>
      <c r="BU59" s="137"/>
      <c r="BV59" s="137"/>
      <c r="BW59" s="137"/>
      <c r="BX59" s="137"/>
      <c r="BY59" s="137"/>
      <c r="GU59" s="138"/>
      <c r="GV59" s="138"/>
      <c r="GW59" s="138"/>
      <c r="GX59" s="138"/>
      <c r="GY59" s="138"/>
      <c r="GZ59" s="138"/>
      <c r="HA59" s="138"/>
    </row>
    <row r="60" spans="1:209" ht="18.600000000000001" customHeight="1" x14ac:dyDescent="0.25">
      <c r="A60" s="112" t="s">
        <v>182</v>
      </c>
      <c r="O60" s="136"/>
      <c r="BS60" s="137"/>
      <c r="BT60" s="137"/>
      <c r="BU60" s="137"/>
      <c r="BV60" s="137"/>
      <c r="BW60" s="137"/>
      <c r="BX60" s="137"/>
      <c r="BY60" s="137"/>
      <c r="GU60" s="138"/>
      <c r="GV60" s="138"/>
      <c r="GW60" s="138"/>
      <c r="GX60" s="138"/>
      <c r="GY60" s="138"/>
      <c r="GZ60" s="138"/>
      <c r="HA60" s="138"/>
    </row>
    <row r="61" spans="1:209" x14ac:dyDescent="0.25">
      <c r="O61" s="136"/>
      <c r="BS61" s="137"/>
      <c r="BT61" s="137"/>
      <c r="BU61" s="137"/>
      <c r="BV61" s="137"/>
      <c r="BW61" s="137"/>
      <c r="BX61" s="137"/>
      <c r="BY61" s="137"/>
      <c r="GU61" s="138"/>
      <c r="GV61" s="138"/>
      <c r="GW61" s="138"/>
      <c r="GX61" s="138"/>
      <c r="GY61" s="138"/>
      <c r="GZ61" s="138"/>
      <c r="HA61" s="138"/>
    </row>
  </sheetData>
  <mergeCells count="3">
    <mergeCell ref="A42:B42"/>
    <mergeCell ref="A49:B49"/>
    <mergeCell ref="A1:B2"/>
  </mergeCells>
  <phoneticPr fontId="2" type="noConversion"/>
  <printOptions horizontalCentered="1"/>
  <pageMargins left="0.5" right="0.5" top="1" bottom="0.5" header="0.25" footer="0.25"/>
  <pageSetup scale="68" orientation="landscape" r:id="rId1"/>
  <headerFooter alignWithMargins="0">
    <oddHeader>&amp;LExpenditure Trend Review</oddHeader>
    <oddFooter>&amp;L&amp;A&amp;C&amp;D&amp;R&amp;P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J44"/>
  <sheetViews>
    <sheetView workbookViewId="0">
      <selection activeCell="M41" sqref="M41"/>
    </sheetView>
  </sheetViews>
  <sheetFormatPr defaultColWidth="8.7265625" defaultRowHeight="12.75" x14ac:dyDescent="0.2"/>
  <cols>
    <col min="1" max="1" width="2.1796875" style="112" customWidth="1"/>
    <col min="2" max="2" width="44.08984375" style="112" customWidth="1"/>
    <col min="3" max="9" width="13.08984375" style="112" customWidth="1"/>
    <col min="10" max="10" width="1.26953125" style="112" customWidth="1"/>
    <col min="11" max="11" width="9.36328125" style="112" customWidth="1"/>
    <col min="12" max="12" width="10.81640625" style="112" customWidth="1"/>
    <col min="13" max="13" width="9.36328125" style="112" customWidth="1"/>
    <col min="14" max="14" width="10.81640625" style="112" customWidth="1"/>
    <col min="15" max="16384" width="8.7265625" style="112"/>
  </cols>
  <sheetData>
    <row r="1" spans="1:9" s="110" customFormat="1" ht="24" customHeight="1" thickBot="1" x14ac:dyDescent="0.25">
      <c r="A1" s="256">
        <f>I4</f>
        <v>5026520736.759861</v>
      </c>
      <c r="B1" s="111"/>
      <c r="C1" s="111"/>
      <c r="D1" s="111"/>
      <c r="E1" s="111"/>
      <c r="F1" s="111"/>
      <c r="G1" s="111"/>
      <c r="H1" s="111"/>
      <c r="I1" s="111"/>
    </row>
    <row r="2" spans="1:9" ht="44.25" customHeight="1" thickBot="1" x14ac:dyDescent="0.3">
      <c r="A2" s="321" t="s">
        <v>165</v>
      </c>
      <c r="B2" s="322"/>
      <c r="C2" s="195" t="s">
        <v>68</v>
      </c>
      <c r="D2" s="196" t="s">
        <v>160</v>
      </c>
      <c r="E2" s="195" t="s">
        <v>161</v>
      </c>
      <c r="F2" s="195" t="s">
        <v>162</v>
      </c>
      <c r="G2" s="196" t="s">
        <v>112</v>
      </c>
      <c r="H2" s="196" t="s">
        <v>79</v>
      </c>
      <c r="I2" s="197" t="s">
        <v>83</v>
      </c>
    </row>
    <row r="3" spans="1:9" ht="17.100000000000001" customHeight="1" x14ac:dyDescent="0.2">
      <c r="A3" s="298" t="s">
        <v>100</v>
      </c>
      <c r="B3" s="113" t="s">
        <v>152</v>
      </c>
      <c r="C3" s="114"/>
      <c r="D3" s="114"/>
      <c r="E3" s="114"/>
      <c r="F3" s="114"/>
      <c r="G3" s="114"/>
      <c r="H3" s="114"/>
      <c r="I3" s="115"/>
    </row>
    <row r="4" spans="1:9" ht="15" customHeight="1" x14ac:dyDescent="0.2">
      <c r="A4" s="298"/>
      <c r="B4" s="201" t="s">
        <v>52</v>
      </c>
      <c r="C4" s="215">
        <v>1140167898.1451972</v>
      </c>
      <c r="D4" s="215">
        <v>613659711.99659324</v>
      </c>
      <c r="E4" s="215">
        <v>936404143.38103044</v>
      </c>
      <c r="F4" s="215">
        <v>213062755.05873811</v>
      </c>
      <c r="G4" s="215">
        <v>2123226228.1783016</v>
      </c>
      <c r="H4" s="215"/>
      <c r="I4" s="216">
        <f>SUM(C4:H4)</f>
        <v>5026520736.759861</v>
      </c>
    </row>
    <row r="5" spans="1:9" ht="15" customHeight="1" x14ac:dyDescent="0.2">
      <c r="A5" s="298"/>
      <c r="B5" s="202" t="s">
        <v>81</v>
      </c>
      <c r="C5" s="215">
        <v>138623841.98170051</v>
      </c>
      <c r="D5" s="215">
        <v>51747087.296596169</v>
      </c>
      <c r="E5" s="215">
        <v>57726767.14264068</v>
      </c>
      <c r="F5" s="215"/>
      <c r="G5" s="215">
        <v>246895518.87828726</v>
      </c>
      <c r="H5" s="215"/>
      <c r="I5" s="216">
        <f>SUM(C5:H5)</f>
        <v>494993215.29922462</v>
      </c>
    </row>
    <row r="6" spans="1:9" ht="15" customHeight="1" x14ac:dyDescent="0.2">
      <c r="A6" s="298"/>
      <c r="B6" s="202" t="s">
        <v>80</v>
      </c>
      <c r="C6" s="215"/>
      <c r="D6" s="215"/>
      <c r="E6" s="215"/>
      <c r="F6" s="215"/>
      <c r="G6" s="215"/>
      <c r="H6" s="215">
        <v>178435533</v>
      </c>
      <c r="I6" s="216">
        <f>SUM(C6:H6)</f>
        <v>178435533</v>
      </c>
    </row>
    <row r="7" spans="1:9" ht="15" customHeight="1" x14ac:dyDescent="0.2">
      <c r="A7" s="298"/>
      <c r="B7" s="117"/>
      <c r="C7" s="215"/>
      <c r="D7" s="215"/>
      <c r="E7" s="215"/>
      <c r="F7" s="215"/>
      <c r="G7" s="215"/>
      <c r="H7" s="215"/>
      <c r="I7" s="216"/>
    </row>
    <row r="8" spans="1:9" ht="15" customHeight="1" thickBot="1" x14ac:dyDescent="0.25">
      <c r="A8" s="298"/>
      <c r="B8" s="133" t="s">
        <v>85</v>
      </c>
      <c r="C8" s="217">
        <f>SUM(C4:C7)</f>
        <v>1278791740.1268976</v>
      </c>
      <c r="D8" s="217">
        <f t="shared" ref="D8:I8" si="0">SUM(D4:D7)</f>
        <v>665406799.29318941</v>
      </c>
      <c r="E8" s="217">
        <f t="shared" si="0"/>
        <v>994130910.52367115</v>
      </c>
      <c r="F8" s="217">
        <f t="shared" si="0"/>
        <v>213062755.05873811</v>
      </c>
      <c r="G8" s="217">
        <f t="shared" si="0"/>
        <v>2370121747.0565886</v>
      </c>
      <c r="H8" s="217">
        <f t="shared" si="0"/>
        <v>178435533</v>
      </c>
      <c r="I8" s="218">
        <f t="shared" si="0"/>
        <v>5699949485.0590858</v>
      </c>
    </row>
    <row r="9" spans="1:9" ht="15" customHeight="1" x14ac:dyDescent="0.2">
      <c r="A9" s="298"/>
      <c r="B9" s="113" t="s">
        <v>31</v>
      </c>
      <c r="C9" s="114"/>
      <c r="D9" s="114"/>
      <c r="E9" s="114"/>
      <c r="F9" s="114"/>
      <c r="G9" s="114"/>
      <c r="H9" s="114"/>
      <c r="I9" s="115"/>
    </row>
    <row r="10" spans="1:9" ht="15" customHeight="1" x14ac:dyDescent="0.2">
      <c r="A10" s="298"/>
      <c r="B10" s="119" t="s">
        <v>116</v>
      </c>
      <c r="C10" s="116"/>
      <c r="D10" s="116"/>
      <c r="E10" s="116"/>
      <c r="F10" s="116"/>
      <c r="G10" s="116"/>
      <c r="H10" s="219">
        <v>132622.13</v>
      </c>
      <c r="I10" s="216">
        <f>SUM(C10:H10)</f>
        <v>132622.13</v>
      </c>
    </row>
    <row r="11" spans="1:9" ht="15" customHeight="1" x14ac:dyDescent="0.2">
      <c r="A11" s="298"/>
      <c r="B11" s="119" t="s">
        <v>26</v>
      </c>
      <c r="C11" s="116"/>
      <c r="D11" s="116"/>
      <c r="E11" s="116"/>
      <c r="F11" s="116"/>
      <c r="G11" s="116"/>
      <c r="H11" s="219">
        <v>44856081.819999948</v>
      </c>
      <c r="I11" s="216">
        <f t="shared" ref="I11:I16" si="1">SUM(C11:H11)</f>
        <v>44856081.819999948</v>
      </c>
    </row>
    <row r="12" spans="1:9" ht="15" customHeight="1" x14ac:dyDescent="0.2">
      <c r="A12" s="298"/>
      <c r="B12" s="119" t="s">
        <v>115</v>
      </c>
      <c r="C12" s="116"/>
      <c r="D12" s="116"/>
      <c r="E12" s="116"/>
      <c r="F12" s="116"/>
      <c r="G12" s="116"/>
      <c r="H12" s="219">
        <v>2351715.4684993285</v>
      </c>
      <c r="I12" s="216">
        <f t="shared" si="1"/>
        <v>2351715.4684993285</v>
      </c>
    </row>
    <row r="13" spans="1:9" ht="15" customHeight="1" x14ac:dyDescent="0.2">
      <c r="A13" s="298"/>
      <c r="B13" s="119" t="s">
        <v>28</v>
      </c>
      <c r="C13" s="116"/>
      <c r="D13" s="116"/>
      <c r="E13" s="116"/>
      <c r="F13" s="116"/>
      <c r="G13" s="116"/>
      <c r="H13" s="219">
        <v>4022544.29</v>
      </c>
      <c r="I13" s="216">
        <f t="shared" si="1"/>
        <v>4022544.29</v>
      </c>
    </row>
    <row r="14" spans="1:9" ht="15" customHeight="1" x14ac:dyDescent="0.2">
      <c r="A14" s="298"/>
      <c r="B14" s="198" t="s">
        <v>96</v>
      </c>
      <c r="C14" s="116"/>
      <c r="D14" s="116"/>
      <c r="E14" s="116"/>
      <c r="F14" s="116"/>
      <c r="G14" s="116"/>
      <c r="H14" s="219">
        <v>10102378.8532</v>
      </c>
      <c r="I14" s="216">
        <f t="shared" si="1"/>
        <v>10102378.8532</v>
      </c>
    </row>
    <row r="15" spans="1:9" ht="15" customHeight="1" x14ac:dyDescent="0.2">
      <c r="A15" s="298"/>
      <c r="B15" s="119" t="s">
        <v>108</v>
      </c>
      <c r="C15" s="116"/>
      <c r="D15" s="116"/>
      <c r="E15" s="116"/>
      <c r="F15" s="116"/>
      <c r="G15" s="116"/>
      <c r="H15" s="219">
        <v>189491586.78519845</v>
      </c>
      <c r="I15" s="216">
        <f t="shared" si="1"/>
        <v>189491586.78519845</v>
      </c>
    </row>
    <row r="16" spans="1:9" ht="15" customHeight="1" x14ac:dyDescent="0.2">
      <c r="A16" s="298"/>
      <c r="B16" s="121" t="s">
        <v>113</v>
      </c>
      <c r="C16" s="116"/>
      <c r="D16" s="116"/>
      <c r="E16" s="116"/>
      <c r="F16" s="116"/>
      <c r="G16" s="116"/>
      <c r="H16" s="219">
        <v>89758991</v>
      </c>
      <c r="I16" s="216">
        <f t="shared" si="1"/>
        <v>89758991</v>
      </c>
    </row>
    <row r="17" spans="1:10" ht="15" hidden="1" customHeight="1" x14ac:dyDescent="0.2">
      <c r="A17" s="298"/>
      <c r="B17" s="120"/>
      <c r="C17" s="116"/>
      <c r="D17" s="116"/>
      <c r="E17" s="116"/>
      <c r="F17" s="116"/>
      <c r="G17" s="116"/>
      <c r="H17" s="215"/>
      <c r="I17" s="216"/>
    </row>
    <row r="18" spans="1:10" ht="15" hidden="1" customHeight="1" x14ac:dyDescent="0.2">
      <c r="A18" s="298"/>
      <c r="B18" s="120"/>
      <c r="C18" s="122"/>
      <c r="D18" s="116"/>
      <c r="E18" s="116"/>
      <c r="F18" s="116"/>
      <c r="G18" s="116"/>
      <c r="H18" s="215"/>
      <c r="I18" s="216"/>
    </row>
    <row r="19" spans="1:10" ht="15" hidden="1" customHeight="1" x14ac:dyDescent="0.2">
      <c r="A19" s="298"/>
      <c r="B19" s="121"/>
      <c r="C19" s="116"/>
      <c r="D19" s="116"/>
      <c r="E19" s="116"/>
      <c r="F19" s="116"/>
      <c r="G19" s="116"/>
      <c r="H19" s="215"/>
      <c r="I19" s="216"/>
    </row>
    <row r="20" spans="1:10" ht="15" hidden="1" customHeight="1" x14ac:dyDescent="0.2">
      <c r="A20" s="298"/>
      <c r="B20" s="121"/>
      <c r="C20" s="123"/>
      <c r="D20" s="123"/>
      <c r="E20" s="123"/>
      <c r="F20" s="123"/>
      <c r="G20" s="123"/>
      <c r="H20" s="72"/>
      <c r="I20" s="220"/>
    </row>
    <row r="21" spans="1:10" ht="15" customHeight="1" x14ac:dyDescent="0.2">
      <c r="A21" s="298"/>
      <c r="B21" s="120"/>
      <c r="C21" s="124"/>
      <c r="D21" s="124"/>
      <c r="E21" s="124"/>
      <c r="F21" s="124"/>
      <c r="G21" s="124"/>
      <c r="H21" s="72"/>
      <c r="I21" s="220"/>
    </row>
    <row r="22" spans="1:10" ht="15" customHeight="1" x14ac:dyDescent="0.2">
      <c r="A22" s="298"/>
      <c r="B22" s="125" t="s">
        <v>86</v>
      </c>
      <c r="C22" s="123"/>
      <c r="D22" s="123"/>
      <c r="E22" s="123"/>
      <c r="F22" s="123"/>
      <c r="G22" s="123"/>
      <c r="H22" s="72"/>
      <c r="I22" s="220">
        <f>SUM(I8:I20)</f>
        <v>6040665405.405983</v>
      </c>
    </row>
    <row r="23" spans="1:10" ht="15" customHeight="1" x14ac:dyDescent="0.2">
      <c r="A23" s="298"/>
      <c r="B23" s="125" t="s">
        <v>93</v>
      </c>
      <c r="C23" s="124"/>
      <c r="D23" s="124"/>
      <c r="E23" s="124"/>
      <c r="F23" s="124"/>
      <c r="G23" s="124"/>
      <c r="H23" s="72"/>
      <c r="I23" s="220">
        <v>11342855.070433713</v>
      </c>
    </row>
    <row r="24" spans="1:10" ht="15" customHeight="1" thickBot="1" x14ac:dyDescent="0.25">
      <c r="A24" s="299"/>
      <c r="B24" s="125" t="s">
        <v>71</v>
      </c>
      <c r="C24" s="109"/>
      <c r="D24" s="109"/>
      <c r="E24" s="109"/>
      <c r="F24" s="109"/>
      <c r="G24" s="109"/>
      <c r="H24" s="72"/>
      <c r="I24" s="220">
        <f>I22/I23</f>
        <v>532.55246301714476</v>
      </c>
      <c r="J24" s="110"/>
    </row>
    <row r="25" spans="1:10" s="110" customFormat="1" ht="15" customHeight="1" x14ac:dyDescent="0.2">
      <c r="A25" s="294" t="s">
        <v>170</v>
      </c>
      <c r="B25" s="288" t="s">
        <v>106</v>
      </c>
      <c r="C25" s="289"/>
      <c r="D25" s="289"/>
      <c r="E25" s="289"/>
      <c r="F25" s="289"/>
      <c r="G25" s="289"/>
      <c r="H25" s="289"/>
      <c r="I25" s="290"/>
    </row>
    <row r="26" spans="1:10" ht="15" customHeight="1" x14ac:dyDescent="0.2">
      <c r="A26" s="295"/>
      <c r="B26" s="199" t="s">
        <v>62</v>
      </c>
      <c r="C26" s="215">
        <v>6350058.1199999992</v>
      </c>
      <c r="D26" s="238">
        <v>7595402.8599999985</v>
      </c>
      <c r="E26" s="240">
        <v>34601597.980000004</v>
      </c>
      <c r="F26" s="239">
        <v>49686.76</v>
      </c>
      <c r="G26" s="215">
        <v>41355549.710000001</v>
      </c>
      <c r="H26" s="215"/>
      <c r="I26" s="216">
        <f t="shared" ref="I26:I34" si="2">SUM(C26:H26)</f>
        <v>89952295.430000007</v>
      </c>
    </row>
    <row r="27" spans="1:10" ht="15" customHeight="1" x14ac:dyDescent="0.2">
      <c r="A27" s="295"/>
      <c r="B27" s="200" t="s">
        <v>34</v>
      </c>
      <c r="C27" s="215"/>
      <c r="E27" s="116"/>
      <c r="G27" s="215"/>
      <c r="H27" s="215">
        <v>1345159895</v>
      </c>
      <c r="I27" s="216">
        <f t="shared" si="2"/>
        <v>1345159895</v>
      </c>
    </row>
    <row r="28" spans="1:10" s="127" customFormat="1" ht="15" customHeight="1" x14ac:dyDescent="0.2">
      <c r="A28" s="295"/>
      <c r="B28" s="199" t="s">
        <v>63</v>
      </c>
      <c r="C28" s="215"/>
      <c r="D28" s="215"/>
      <c r="E28" s="215"/>
      <c r="F28" s="215"/>
      <c r="G28" s="215"/>
      <c r="H28" s="215">
        <v>20545463.640650004</v>
      </c>
      <c r="I28" s="216">
        <f t="shared" si="2"/>
        <v>20545463.640650004</v>
      </c>
      <c r="J28" s="112"/>
    </row>
    <row r="29" spans="1:10" s="127" customFormat="1" ht="15" customHeight="1" x14ac:dyDescent="0.2">
      <c r="A29" s="295"/>
      <c r="B29" s="200" t="s">
        <v>56</v>
      </c>
      <c r="C29" s="215"/>
      <c r="D29" s="215"/>
      <c r="E29" s="215"/>
      <c r="F29" s="215"/>
      <c r="G29" s="215"/>
      <c r="H29" s="215">
        <v>2626898.581999999</v>
      </c>
      <c r="I29" s="216">
        <f t="shared" si="2"/>
        <v>2626898.581999999</v>
      </c>
    </row>
    <row r="30" spans="1:10" s="127" customFormat="1" ht="15" customHeight="1" x14ac:dyDescent="0.2">
      <c r="A30" s="295"/>
      <c r="B30" s="119" t="s">
        <v>29</v>
      </c>
      <c r="C30" s="215">
        <v>89281.443525692433</v>
      </c>
      <c r="D30" s="215">
        <v>0</v>
      </c>
      <c r="E30" s="215">
        <v>694319.08724228968</v>
      </c>
      <c r="F30" s="215">
        <v>1040737.9123260123</v>
      </c>
      <c r="G30" s="215">
        <v>98048.086906005236</v>
      </c>
      <c r="H30" s="215"/>
      <c r="I30" s="216">
        <f t="shared" si="2"/>
        <v>1922386.5299999996</v>
      </c>
    </row>
    <row r="31" spans="1:10" ht="15" customHeight="1" x14ac:dyDescent="0.2">
      <c r="A31" s="295"/>
      <c r="B31" s="119" t="s">
        <v>107</v>
      </c>
      <c r="C31" s="215"/>
      <c r="D31" s="215"/>
      <c r="E31" s="215"/>
      <c r="F31" s="215"/>
      <c r="G31" s="215"/>
      <c r="H31" s="215">
        <v>20658591.124801565</v>
      </c>
      <c r="I31" s="216">
        <f t="shared" si="2"/>
        <v>20658591.124801565</v>
      </c>
    </row>
    <row r="32" spans="1:10" ht="15" customHeight="1" x14ac:dyDescent="0.2">
      <c r="A32" s="295"/>
      <c r="B32" s="119" t="s">
        <v>169</v>
      </c>
      <c r="C32" s="215"/>
      <c r="D32" s="215"/>
      <c r="E32" s="215"/>
      <c r="F32" s="215"/>
      <c r="G32" s="215"/>
      <c r="H32" s="215">
        <v>54968174.899999991</v>
      </c>
      <c r="I32" s="216">
        <f t="shared" si="2"/>
        <v>54968174.899999991</v>
      </c>
    </row>
    <row r="33" spans="1:9" ht="15" customHeight="1" x14ac:dyDescent="0.2">
      <c r="A33" s="295"/>
      <c r="B33" s="119" t="s">
        <v>111</v>
      </c>
      <c r="C33" s="215"/>
      <c r="D33" s="215"/>
      <c r="E33" s="215"/>
      <c r="F33" s="215"/>
      <c r="G33" s="215"/>
      <c r="H33" s="215">
        <v>80250.5</v>
      </c>
      <c r="I33" s="216">
        <f t="shared" si="2"/>
        <v>80250.5</v>
      </c>
    </row>
    <row r="34" spans="1:9" ht="15" customHeight="1" x14ac:dyDescent="0.2">
      <c r="A34" s="295"/>
      <c r="B34" s="128" t="s">
        <v>114</v>
      </c>
      <c r="C34" s="215">
        <v>0</v>
      </c>
      <c r="D34" s="215">
        <v>0</v>
      </c>
      <c r="E34" s="215">
        <v>0</v>
      </c>
      <c r="F34" s="215">
        <v>0</v>
      </c>
      <c r="G34" s="215">
        <v>0</v>
      </c>
      <c r="H34" s="215"/>
      <c r="I34" s="216">
        <f t="shared" si="2"/>
        <v>0</v>
      </c>
    </row>
    <row r="35" spans="1:9" ht="15" hidden="1" customHeight="1" x14ac:dyDescent="0.2">
      <c r="A35" s="295"/>
      <c r="B35" s="128"/>
      <c r="C35" s="215"/>
      <c r="D35" s="215"/>
      <c r="E35" s="215"/>
      <c r="F35" s="215"/>
      <c r="G35" s="215"/>
      <c r="H35" s="215"/>
      <c r="I35" s="216"/>
    </row>
    <row r="36" spans="1:9" ht="15" hidden="1" customHeight="1" x14ac:dyDescent="0.2">
      <c r="A36" s="295"/>
      <c r="B36" s="128"/>
      <c r="C36" s="215"/>
      <c r="D36" s="215"/>
      <c r="E36" s="215"/>
      <c r="F36" s="215"/>
      <c r="G36" s="215"/>
      <c r="H36" s="215"/>
      <c r="I36" s="216"/>
    </row>
    <row r="37" spans="1:9" ht="15" hidden="1" customHeight="1" x14ac:dyDescent="0.2">
      <c r="A37" s="295"/>
      <c r="B37" s="120"/>
      <c r="C37" s="215"/>
      <c r="D37" s="215"/>
      <c r="E37" s="215"/>
      <c r="F37" s="215"/>
      <c r="G37" s="215"/>
      <c r="H37" s="215"/>
      <c r="I37" s="216"/>
    </row>
    <row r="38" spans="1:9" ht="15" customHeight="1" x14ac:dyDescent="0.2">
      <c r="A38" s="295"/>
      <c r="B38" s="129"/>
      <c r="C38" s="215"/>
      <c r="D38" s="215"/>
      <c r="E38" s="215"/>
      <c r="F38" s="215"/>
      <c r="G38" s="215"/>
      <c r="H38" s="215"/>
      <c r="I38" s="216"/>
    </row>
    <row r="39" spans="1:9" ht="15" customHeight="1" thickBot="1" x14ac:dyDescent="0.25">
      <c r="A39" s="296"/>
      <c r="B39" s="130" t="s">
        <v>121</v>
      </c>
      <c r="C39" s="131"/>
      <c r="D39" s="131"/>
      <c r="E39" s="131"/>
      <c r="F39" s="131"/>
      <c r="G39" s="131"/>
      <c r="H39" s="131"/>
      <c r="I39" s="221">
        <f>SUM(I26:I38)</f>
        <v>1535913955.7074518</v>
      </c>
    </row>
    <row r="40" spans="1:9" s="127" customFormat="1" x14ac:dyDescent="0.2">
      <c r="A40" s="120"/>
      <c r="B40" s="120"/>
      <c r="C40" s="112"/>
      <c r="D40" s="112"/>
      <c r="E40" s="112"/>
      <c r="F40" s="112"/>
      <c r="G40" s="112"/>
      <c r="H40" s="112"/>
      <c r="I40" s="112"/>
    </row>
    <row r="41" spans="1:9" x14ac:dyDescent="0.2">
      <c r="A41" s="120"/>
      <c r="B41" s="120"/>
    </row>
    <row r="42" spans="1:9" x14ac:dyDescent="0.2">
      <c r="A42" s="132" t="s">
        <v>74</v>
      </c>
      <c r="B42" s="120"/>
    </row>
    <row r="43" spans="1:9" ht="14.25" x14ac:dyDescent="0.2">
      <c r="A43" s="204">
        <v>1</v>
      </c>
      <c r="B43" s="42" t="s">
        <v>177</v>
      </c>
    </row>
    <row r="44" spans="1:9" ht="40.9" customHeight="1" x14ac:dyDescent="0.2">
      <c r="A44" s="203" t="s">
        <v>167</v>
      </c>
      <c r="B44" s="306" t="s">
        <v>168</v>
      </c>
      <c r="C44" s="306"/>
      <c r="D44" s="306"/>
      <c r="E44" s="306"/>
      <c r="F44" s="306"/>
      <c r="G44" s="306"/>
      <c r="H44" s="306"/>
      <c r="I44" s="306"/>
    </row>
  </sheetData>
  <mergeCells count="4">
    <mergeCell ref="A3:A24"/>
    <mergeCell ref="A25:A39"/>
    <mergeCell ref="A2:B2"/>
    <mergeCell ref="B44:I44"/>
  </mergeCells>
  <phoneticPr fontId="2" type="noConversion"/>
  <printOptions horizontalCentered="1"/>
  <pageMargins left="0.5" right="0.5" top="1" bottom="0.5" header="0.25" footer="0.25"/>
  <pageSetup paperSize="5" scale="69" orientation="landscape" r:id="rId1"/>
  <headerFooter alignWithMargins="0">
    <oddHeader>&amp;LExpenditure Trend Review</oddHeader>
    <oddFooter>&amp;L&amp;A&amp;C&amp;D&amp;R&amp;P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zoomScaleNormal="100" workbookViewId="0">
      <pane xSplit="2" ySplit="2" topLeftCell="F3" activePane="bottomRight" state="frozen"/>
      <selection activeCell="K25" sqref="K25"/>
      <selection pane="topRight" activeCell="K25" sqref="K25"/>
      <selection pane="bottomLeft" activeCell="K25" sqref="K25"/>
      <selection pane="bottomRight" activeCell="B31" sqref="B31"/>
    </sheetView>
  </sheetViews>
  <sheetFormatPr defaultColWidth="8.7265625" defaultRowHeight="12.75" x14ac:dyDescent="0.2"/>
  <cols>
    <col min="1" max="1" width="2.1796875" style="112" customWidth="1"/>
    <col min="2" max="2" width="39.26953125" style="112" customWidth="1"/>
    <col min="3" max="9" width="13" style="112" customWidth="1"/>
    <col min="10" max="10" width="9.26953125" style="112" customWidth="1"/>
    <col min="11" max="11" width="9.36328125" style="112" customWidth="1"/>
    <col min="12" max="12" width="10.81640625" style="112" customWidth="1"/>
    <col min="13" max="13" width="9.36328125" style="112" customWidth="1"/>
    <col min="14" max="14" width="10.81640625" style="112" customWidth="1"/>
    <col min="15" max="16384" width="8.7265625" style="112"/>
  </cols>
  <sheetData>
    <row r="1" spans="1:9" s="110" customFormat="1" ht="24" customHeight="1" thickBot="1" x14ac:dyDescent="0.25">
      <c r="B1" s="111"/>
      <c r="C1" s="111"/>
      <c r="D1" s="111"/>
      <c r="E1" s="111"/>
      <c r="F1" s="111"/>
      <c r="G1" s="111"/>
      <c r="H1" s="111"/>
      <c r="I1" s="111"/>
    </row>
    <row r="2" spans="1:9" ht="44.25" customHeight="1" thickBot="1" x14ac:dyDescent="0.3">
      <c r="A2" s="321" t="s">
        <v>164</v>
      </c>
      <c r="B2" s="322"/>
      <c r="C2" s="195" t="s">
        <v>68</v>
      </c>
      <c r="D2" s="196" t="s">
        <v>160</v>
      </c>
      <c r="E2" s="195" t="s">
        <v>161</v>
      </c>
      <c r="F2" s="195" t="s">
        <v>162</v>
      </c>
      <c r="G2" s="196" t="s">
        <v>112</v>
      </c>
      <c r="H2" s="196" t="s">
        <v>79</v>
      </c>
      <c r="I2" s="197" t="s">
        <v>83</v>
      </c>
    </row>
    <row r="3" spans="1:9" ht="17.100000000000001" customHeight="1" x14ac:dyDescent="0.2">
      <c r="A3" s="298" t="s">
        <v>100</v>
      </c>
      <c r="B3" s="113" t="s">
        <v>152</v>
      </c>
      <c r="C3" s="114"/>
      <c r="D3" s="114"/>
      <c r="E3" s="114"/>
      <c r="F3" s="114"/>
      <c r="G3" s="114"/>
      <c r="H3" s="114"/>
      <c r="I3" s="115"/>
    </row>
    <row r="4" spans="1:9" ht="15" customHeight="1" x14ac:dyDescent="0.2">
      <c r="A4" s="298"/>
      <c r="B4" s="201" t="s">
        <v>52</v>
      </c>
      <c r="C4" s="215">
        <v>1276738334.4704502</v>
      </c>
      <c r="D4" s="215">
        <v>707980854.21023464</v>
      </c>
      <c r="E4" s="215">
        <v>936726915.80486596</v>
      </c>
      <c r="F4" s="215">
        <v>242884190.7959851</v>
      </c>
      <c r="G4" s="215">
        <v>2482146796.3630691</v>
      </c>
      <c r="H4" s="215"/>
      <c r="I4" s="216">
        <f>SUM(C4:H4)</f>
        <v>5646477091.6446056</v>
      </c>
    </row>
    <row r="5" spans="1:9" ht="15" customHeight="1" x14ac:dyDescent="0.2">
      <c r="A5" s="298"/>
      <c r="B5" s="271" t="s">
        <v>183</v>
      </c>
      <c r="C5" s="215">
        <v>120899244.21001992</v>
      </c>
      <c r="D5" s="215">
        <v>40997008.546642743</v>
      </c>
      <c r="E5" s="215">
        <v>40672804.457935549</v>
      </c>
      <c r="F5" s="215"/>
      <c r="G5" s="215">
        <v>206396489.36608469</v>
      </c>
      <c r="H5" s="215"/>
      <c r="I5" s="216">
        <f>SUM(C5:H5)</f>
        <v>408965546.58068287</v>
      </c>
    </row>
    <row r="6" spans="1:9" ht="15" customHeight="1" x14ac:dyDescent="0.2">
      <c r="A6" s="298"/>
      <c r="B6" s="202" t="s">
        <v>80</v>
      </c>
      <c r="C6" s="215"/>
      <c r="D6" s="215"/>
      <c r="E6" s="215"/>
      <c r="F6" s="215"/>
      <c r="G6" s="215"/>
      <c r="H6" s="215">
        <v>188264693</v>
      </c>
      <c r="I6" s="216">
        <f t="shared" ref="I6" si="0">SUM(C6:H6)</f>
        <v>188264693</v>
      </c>
    </row>
    <row r="7" spans="1:9" ht="15" customHeight="1" x14ac:dyDescent="0.2">
      <c r="A7" s="298"/>
      <c r="B7" s="117"/>
      <c r="C7" s="215"/>
      <c r="D7" s="215"/>
      <c r="E7" s="215"/>
      <c r="F7" s="215"/>
      <c r="G7" s="215"/>
      <c r="H7" s="215"/>
      <c r="I7" s="216"/>
    </row>
    <row r="8" spans="1:9" ht="15" customHeight="1" thickBot="1" x14ac:dyDescent="0.25">
      <c r="A8" s="298"/>
      <c r="B8" s="133" t="s">
        <v>85</v>
      </c>
      <c r="C8" s="217">
        <f>SUM(C4:C7)</f>
        <v>1397637578.68047</v>
      </c>
      <c r="D8" s="217">
        <f t="shared" ref="D8:I8" si="1">SUM(D4:D7)</f>
        <v>748977862.75687742</v>
      </c>
      <c r="E8" s="217">
        <f t="shared" si="1"/>
        <v>977399720.26280153</v>
      </c>
      <c r="F8" s="217">
        <f t="shared" si="1"/>
        <v>242884190.7959851</v>
      </c>
      <c r="G8" s="217">
        <f t="shared" si="1"/>
        <v>2688543285.7291536</v>
      </c>
      <c r="H8" s="217">
        <f t="shared" si="1"/>
        <v>188264693</v>
      </c>
      <c r="I8" s="218">
        <f t="shared" si="1"/>
        <v>6243707331.2252884</v>
      </c>
    </row>
    <row r="9" spans="1:9" ht="15" customHeight="1" x14ac:dyDescent="0.2">
      <c r="A9" s="298"/>
      <c r="B9" s="113" t="s">
        <v>31</v>
      </c>
      <c r="C9" s="114"/>
      <c r="D9" s="114"/>
      <c r="E9" s="114"/>
      <c r="F9" s="114"/>
      <c r="G9" s="114"/>
      <c r="H9" s="114"/>
      <c r="I9" s="115"/>
    </row>
    <row r="10" spans="1:9" ht="15" customHeight="1" x14ac:dyDescent="0.2">
      <c r="A10" s="298"/>
      <c r="B10" s="119" t="s">
        <v>116</v>
      </c>
      <c r="C10" s="215"/>
      <c r="D10" s="215"/>
      <c r="E10" s="215"/>
      <c r="F10" s="215"/>
      <c r="G10" s="215"/>
      <c r="H10" s="219">
        <v>75179.219999999972</v>
      </c>
      <c r="I10" s="216">
        <f>SUM(C10:H10)</f>
        <v>75179.219999999972</v>
      </c>
    </row>
    <row r="11" spans="1:9" ht="15" customHeight="1" x14ac:dyDescent="0.2">
      <c r="A11" s="298"/>
      <c r="B11" s="119" t="s">
        <v>26</v>
      </c>
      <c r="C11" s="215"/>
      <c r="D11" s="215"/>
      <c r="E11" s="215"/>
      <c r="F11" s="215"/>
      <c r="G11" s="215"/>
      <c r="H11" s="219">
        <v>42321671.970001161</v>
      </c>
      <c r="I11" s="216">
        <f t="shared" ref="I11:I16" si="2">SUM(C11:H11)</f>
        <v>42321671.970001161</v>
      </c>
    </row>
    <row r="12" spans="1:9" ht="15" customHeight="1" x14ac:dyDescent="0.2">
      <c r="A12" s="298"/>
      <c r="B12" s="119" t="s">
        <v>115</v>
      </c>
      <c r="C12" s="215"/>
      <c r="D12" s="215"/>
      <c r="E12" s="215"/>
      <c r="F12" s="215"/>
      <c r="G12" s="215"/>
      <c r="H12" s="219">
        <v>2291813.67</v>
      </c>
      <c r="I12" s="216">
        <f t="shared" si="2"/>
        <v>2291813.67</v>
      </c>
    </row>
    <row r="13" spans="1:9" ht="15" customHeight="1" x14ac:dyDescent="0.2">
      <c r="A13" s="298"/>
      <c r="B13" s="119" t="s">
        <v>28</v>
      </c>
      <c r="C13" s="215"/>
      <c r="D13" s="215"/>
      <c r="E13" s="215"/>
      <c r="F13" s="215"/>
      <c r="G13" s="215"/>
      <c r="H13" s="219">
        <v>3814004.9399999995</v>
      </c>
      <c r="I13" s="216">
        <f t="shared" si="2"/>
        <v>3814004.9399999995</v>
      </c>
    </row>
    <row r="14" spans="1:9" ht="15" customHeight="1" x14ac:dyDescent="0.2">
      <c r="A14" s="298"/>
      <c r="B14" s="200" t="s">
        <v>96</v>
      </c>
      <c r="C14" s="215"/>
      <c r="D14" s="215"/>
      <c r="E14" s="215"/>
      <c r="F14" s="215"/>
      <c r="G14" s="215"/>
      <c r="H14" s="219">
        <v>6108889</v>
      </c>
      <c r="I14" s="216">
        <f t="shared" si="2"/>
        <v>6108889</v>
      </c>
    </row>
    <row r="15" spans="1:9" ht="15" customHeight="1" x14ac:dyDescent="0.2">
      <c r="A15" s="298"/>
      <c r="B15" s="119" t="s">
        <v>108</v>
      </c>
      <c r="C15" s="215"/>
      <c r="D15" s="215"/>
      <c r="E15" s="215"/>
      <c r="F15" s="215"/>
      <c r="G15" s="215"/>
      <c r="H15" s="219">
        <v>221089823.00009635</v>
      </c>
      <c r="I15" s="216">
        <f t="shared" si="2"/>
        <v>221089823.00009635</v>
      </c>
    </row>
    <row r="16" spans="1:9" ht="15" customHeight="1" x14ac:dyDescent="0.2">
      <c r="A16" s="298"/>
      <c r="B16" s="121" t="s">
        <v>113</v>
      </c>
      <c r="C16" s="215"/>
      <c r="D16" s="215"/>
      <c r="E16" s="215"/>
      <c r="F16" s="215"/>
      <c r="G16" s="215"/>
      <c r="H16" s="219">
        <v>0</v>
      </c>
      <c r="I16" s="216">
        <f t="shared" si="2"/>
        <v>0</v>
      </c>
    </row>
    <row r="17" spans="1:11" ht="15" hidden="1" customHeight="1" x14ac:dyDescent="0.2">
      <c r="A17" s="298"/>
      <c r="B17" s="120"/>
      <c r="C17" s="215"/>
      <c r="D17" s="215"/>
      <c r="E17" s="215"/>
      <c r="F17" s="215"/>
      <c r="G17" s="215"/>
      <c r="H17" s="215"/>
      <c r="I17" s="216"/>
    </row>
    <row r="18" spans="1:11" ht="15" hidden="1" customHeight="1" x14ac:dyDescent="0.2">
      <c r="A18" s="298"/>
      <c r="B18" s="120"/>
      <c r="C18" s="219"/>
      <c r="D18" s="215"/>
      <c r="E18" s="215"/>
      <c r="F18" s="215"/>
      <c r="G18" s="215"/>
      <c r="H18" s="215"/>
      <c r="I18" s="216"/>
    </row>
    <row r="19" spans="1:11" ht="15" hidden="1" customHeight="1" x14ac:dyDescent="0.2">
      <c r="A19" s="298"/>
      <c r="B19" s="121"/>
      <c r="C19" s="215"/>
      <c r="D19" s="215"/>
      <c r="E19" s="215"/>
      <c r="F19" s="215"/>
      <c r="G19" s="215"/>
      <c r="H19" s="215"/>
      <c r="I19" s="216"/>
    </row>
    <row r="20" spans="1:11" ht="15" hidden="1" customHeight="1" x14ac:dyDescent="0.2">
      <c r="A20" s="298"/>
      <c r="B20" s="121"/>
      <c r="C20" s="72"/>
      <c r="D20" s="72"/>
      <c r="E20" s="72"/>
      <c r="F20" s="72"/>
      <c r="G20" s="72"/>
      <c r="H20" s="72"/>
      <c r="I20" s="220"/>
    </row>
    <row r="21" spans="1:11" ht="15" customHeight="1" x14ac:dyDescent="0.2">
      <c r="A21" s="298"/>
      <c r="B21" s="120"/>
      <c r="C21" s="72"/>
      <c r="D21" s="72"/>
      <c r="E21" s="72"/>
      <c r="F21" s="72"/>
      <c r="G21" s="72"/>
      <c r="H21" s="72"/>
      <c r="I21" s="220"/>
    </row>
    <row r="22" spans="1:11" ht="15" customHeight="1" x14ac:dyDescent="0.2">
      <c r="A22" s="298"/>
      <c r="B22" s="125" t="s">
        <v>86</v>
      </c>
      <c r="C22" s="72"/>
      <c r="D22" s="72"/>
      <c r="E22" s="72"/>
      <c r="F22" s="72"/>
      <c r="G22" s="72"/>
      <c r="H22" s="72">
        <f>SUM(H8:H21)</f>
        <v>463966074.80009747</v>
      </c>
      <c r="I22" s="220">
        <f>SUM(I8:I21)</f>
        <v>6519408713.0253859</v>
      </c>
    </row>
    <row r="23" spans="1:11" ht="15" customHeight="1" x14ac:dyDescent="0.2">
      <c r="A23" s="298"/>
      <c r="B23" s="125" t="s">
        <v>93</v>
      </c>
      <c r="C23" s="72"/>
      <c r="D23" s="72"/>
      <c r="E23" s="72"/>
      <c r="F23" s="72"/>
      <c r="G23" s="72"/>
      <c r="H23" s="72"/>
      <c r="I23" s="220">
        <f>'5. Caseload'!D55</f>
        <v>11406607.984400524</v>
      </c>
    </row>
    <row r="24" spans="1:11" ht="15" customHeight="1" thickBot="1" x14ac:dyDescent="0.25">
      <c r="A24" s="298"/>
      <c r="B24" s="267" t="s">
        <v>71</v>
      </c>
      <c r="C24" s="268"/>
      <c r="D24" s="268"/>
      <c r="E24" s="268"/>
      <c r="F24" s="268"/>
      <c r="G24" s="268"/>
      <c r="H24" s="268"/>
      <c r="I24" s="269">
        <f>I22/I23</f>
        <v>571.5466615440115</v>
      </c>
      <c r="J24" s="291"/>
      <c r="K24" s="272"/>
    </row>
    <row r="25" spans="1:11" s="110" customFormat="1" ht="15" customHeight="1" thickBot="1" x14ac:dyDescent="0.25">
      <c r="A25" s="330"/>
      <c r="B25" s="331"/>
      <c r="C25" s="285"/>
      <c r="D25" s="285"/>
      <c r="E25" s="285"/>
      <c r="F25" s="285"/>
      <c r="G25" s="285"/>
      <c r="H25" s="286"/>
      <c r="I25" s="332"/>
      <c r="J25" s="129"/>
      <c r="K25" s="287"/>
    </row>
    <row r="26" spans="1:11" ht="15" customHeight="1" x14ac:dyDescent="0.2">
      <c r="A26" s="312" t="s">
        <v>170</v>
      </c>
      <c r="B26" s="265" t="s">
        <v>106</v>
      </c>
      <c r="C26" s="266"/>
      <c r="D26" s="266"/>
      <c r="E26" s="266"/>
      <c r="F26" s="266"/>
      <c r="G26" s="266"/>
      <c r="H26" s="266"/>
      <c r="I26" s="115"/>
      <c r="J26" s="292"/>
    </row>
    <row r="27" spans="1:11" ht="15" customHeight="1" x14ac:dyDescent="0.2">
      <c r="A27" s="295"/>
      <c r="B27" s="199" t="s">
        <v>62</v>
      </c>
      <c r="C27" s="240">
        <v>6153309.9699999997</v>
      </c>
      <c r="D27" s="240">
        <v>7758391.7700000042</v>
      </c>
      <c r="E27" s="240">
        <v>34669626.280000001</v>
      </c>
      <c r="F27" s="240">
        <v>49731.91</v>
      </c>
      <c r="G27" s="240">
        <v>42626742.640000001</v>
      </c>
      <c r="H27" s="240"/>
      <c r="I27" s="216">
        <f>SUM(C27:H27)</f>
        <v>91257802.569999993</v>
      </c>
      <c r="K27" s="241"/>
    </row>
    <row r="28" spans="1:11" ht="15" customHeight="1" x14ac:dyDescent="0.2">
      <c r="A28" s="295"/>
      <c r="B28" s="200" t="s">
        <v>34</v>
      </c>
      <c r="C28" s="215"/>
      <c r="D28" s="215"/>
      <c r="E28" s="215"/>
      <c r="F28" s="215"/>
      <c r="G28" s="215"/>
      <c r="H28" s="215">
        <v>1426539285.1500001</v>
      </c>
      <c r="I28" s="216">
        <f t="shared" ref="I28:I35" si="3">SUM(C28:H28)</f>
        <v>1426539285.1500001</v>
      </c>
    </row>
    <row r="29" spans="1:11" s="127" customFormat="1" ht="15" customHeight="1" x14ac:dyDescent="0.2">
      <c r="A29" s="295"/>
      <c r="B29" s="199" t="s">
        <v>63</v>
      </c>
      <c r="C29" s="215"/>
      <c r="D29" s="215"/>
      <c r="E29" s="215"/>
      <c r="F29" s="215"/>
      <c r="G29" s="215"/>
      <c r="H29" s="215">
        <v>27083146</v>
      </c>
      <c r="I29" s="216">
        <f t="shared" si="3"/>
        <v>27083146</v>
      </c>
      <c r="J29" s="112"/>
      <c r="K29" s="273"/>
    </row>
    <row r="30" spans="1:11" s="127" customFormat="1" ht="15" customHeight="1" x14ac:dyDescent="0.2">
      <c r="A30" s="295"/>
      <c r="B30" s="200" t="s">
        <v>56</v>
      </c>
      <c r="C30" s="215"/>
      <c r="D30" s="215"/>
      <c r="E30" s="215"/>
      <c r="F30" s="215"/>
      <c r="G30" s="215"/>
      <c r="H30" s="215">
        <v>3133369</v>
      </c>
      <c r="I30" s="216">
        <f t="shared" si="3"/>
        <v>3133369</v>
      </c>
    </row>
    <row r="31" spans="1:11" s="127" customFormat="1" ht="15" customHeight="1" x14ac:dyDescent="0.2">
      <c r="A31" s="295"/>
      <c r="B31" s="119" t="s">
        <v>29</v>
      </c>
      <c r="C31" s="215">
        <v>90842.030838393068</v>
      </c>
      <c r="D31" s="215">
        <v>0</v>
      </c>
      <c r="E31" s="215">
        <v>706455.37800694758</v>
      </c>
      <c r="F31" s="215">
        <v>1058929.4011470363</v>
      </c>
      <c r="G31" s="215">
        <v>99761.910007622631</v>
      </c>
      <c r="H31" s="215"/>
      <c r="I31" s="216">
        <f t="shared" si="3"/>
        <v>1955988.7199999995</v>
      </c>
    </row>
    <row r="32" spans="1:11" ht="15" customHeight="1" x14ac:dyDescent="0.2">
      <c r="A32" s="295"/>
      <c r="B32" s="119" t="s">
        <v>107</v>
      </c>
      <c r="C32" s="215"/>
      <c r="D32" s="215"/>
      <c r="E32" s="215"/>
      <c r="F32" s="215"/>
      <c r="G32" s="215"/>
      <c r="H32" s="257">
        <v>25165780.749903753</v>
      </c>
      <c r="I32" s="216">
        <f t="shared" si="3"/>
        <v>25165780.749903753</v>
      </c>
    </row>
    <row r="33" spans="1:9" ht="15" customHeight="1" x14ac:dyDescent="0.2">
      <c r="A33" s="295"/>
      <c r="B33" s="119" t="s">
        <v>169</v>
      </c>
      <c r="C33" s="215"/>
      <c r="D33" s="215"/>
      <c r="E33" s="215"/>
      <c r="F33" s="215"/>
      <c r="G33" s="215"/>
      <c r="H33" s="257">
        <v>56317040.61999999</v>
      </c>
      <c r="I33" s="216">
        <f t="shared" si="3"/>
        <v>56317040.61999999</v>
      </c>
    </row>
    <row r="34" spans="1:9" ht="15" customHeight="1" x14ac:dyDescent="0.2">
      <c r="A34" s="295"/>
      <c r="B34" s="119" t="s">
        <v>111</v>
      </c>
      <c r="C34" s="215"/>
      <c r="D34" s="215"/>
      <c r="E34" s="215"/>
      <c r="F34" s="215"/>
      <c r="G34" s="215"/>
      <c r="H34" s="257">
        <v>9647008.2299999986</v>
      </c>
      <c r="I34" s="216">
        <f t="shared" si="3"/>
        <v>9647008.2299999986</v>
      </c>
    </row>
    <row r="35" spans="1:9" ht="15" customHeight="1" x14ac:dyDescent="0.2">
      <c r="A35" s="295"/>
      <c r="B35" s="128" t="s">
        <v>114</v>
      </c>
      <c r="C35" s="215"/>
      <c r="D35" s="215"/>
      <c r="E35" s="215"/>
      <c r="F35" s="215"/>
      <c r="G35" s="215"/>
      <c r="H35" s="257">
        <v>0</v>
      </c>
      <c r="I35" s="216">
        <f t="shared" si="3"/>
        <v>0</v>
      </c>
    </row>
    <row r="36" spans="1:9" ht="15" hidden="1" customHeight="1" x14ac:dyDescent="0.2">
      <c r="A36" s="295"/>
      <c r="B36" s="128"/>
      <c r="C36" s="215"/>
      <c r="D36" s="215"/>
      <c r="E36" s="215"/>
      <c r="F36" s="215"/>
      <c r="G36" s="215"/>
      <c r="H36" s="215"/>
      <c r="I36" s="216"/>
    </row>
    <row r="37" spans="1:9" ht="15" hidden="1" customHeight="1" x14ac:dyDescent="0.2">
      <c r="A37" s="295"/>
      <c r="B37" s="128"/>
      <c r="C37" s="215"/>
      <c r="D37" s="215"/>
      <c r="E37" s="215"/>
      <c r="F37" s="215"/>
      <c r="G37" s="215"/>
      <c r="H37" s="215"/>
      <c r="I37" s="216"/>
    </row>
    <row r="38" spans="1:9" ht="15" hidden="1" customHeight="1" x14ac:dyDescent="0.2">
      <c r="A38" s="295"/>
      <c r="B38" s="120"/>
      <c r="C38" s="215"/>
      <c r="D38" s="215"/>
      <c r="E38" s="215"/>
      <c r="F38" s="215"/>
      <c r="G38" s="215"/>
      <c r="H38" s="215"/>
      <c r="I38" s="216"/>
    </row>
    <row r="39" spans="1:9" ht="15" customHeight="1" x14ac:dyDescent="0.2">
      <c r="A39" s="295"/>
      <c r="B39" s="129"/>
      <c r="C39" s="215"/>
      <c r="D39" s="215"/>
      <c r="E39" s="215"/>
      <c r="F39" s="215"/>
      <c r="G39" s="215"/>
      <c r="H39" s="215"/>
      <c r="I39" s="216"/>
    </row>
    <row r="40" spans="1:9" ht="15" customHeight="1" thickBot="1" x14ac:dyDescent="0.25">
      <c r="A40" s="296"/>
      <c r="B40" s="130" t="s">
        <v>121</v>
      </c>
      <c r="C40" s="258">
        <f t="shared" ref="C40:G40" si="4">SUM(C27:C39)</f>
        <v>6244152.0008383924</v>
      </c>
      <c r="D40" s="258">
        <f t="shared" si="4"/>
        <v>7758391.7700000042</v>
      </c>
      <c r="E40" s="258">
        <f t="shared" si="4"/>
        <v>35376081.658006951</v>
      </c>
      <c r="F40" s="258">
        <f t="shared" si="4"/>
        <v>1108661.3111470363</v>
      </c>
      <c r="G40" s="258">
        <f t="shared" si="4"/>
        <v>42726504.550007626</v>
      </c>
      <c r="H40" s="258">
        <f>SUM(H27:H39)</f>
        <v>1547885629.7499037</v>
      </c>
      <c r="I40" s="259">
        <f>SUM(I27:I39)</f>
        <v>1641099421.0399036</v>
      </c>
    </row>
    <row r="41" spans="1:9" s="127" customFormat="1" x14ac:dyDescent="0.2">
      <c r="A41" s="120"/>
      <c r="B41" s="120"/>
      <c r="C41" s="112"/>
      <c r="D41" s="112"/>
      <c r="E41" s="112"/>
      <c r="F41" s="112"/>
      <c r="G41" s="112"/>
      <c r="H41" s="112"/>
      <c r="I41" s="112"/>
    </row>
    <row r="42" spans="1:9" x14ac:dyDescent="0.2">
      <c r="A42" s="120"/>
      <c r="B42" s="120"/>
    </row>
    <row r="43" spans="1:9" x14ac:dyDescent="0.2">
      <c r="A43" s="132" t="s">
        <v>74</v>
      </c>
      <c r="B43" s="120"/>
    </row>
    <row r="44" spans="1:9" ht="14.25" x14ac:dyDescent="0.2">
      <c r="A44" s="204">
        <v>1</v>
      </c>
      <c r="B44" s="42" t="s">
        <v>166</v>
      </c>
    </row>
    <row r="45" spans="1:9" ht="39" customHeight="1" x14ac:dyDescent="0.2">
      <c r="A45" s="203" t="s">
        <v>167</v>
      </c>
      <c r="B45" s="306" t="s">
        <v>168</v>
      </c>
      <c r="C45" s="306"/>
      <c r="D45" s="306"/>
      <c r="E45" s="306"/>
      <c r="F45" s="306"/>
      <c r="G45" s="306"/>
      <c r="H45" s="306"/>
      <c r="I45" s="306"/>
    </row>
    <row r="46" spans="1:9" ht="14.25" x14ac:dyDescent="0.2">
      <c r="A46" s="270">
        <v>3</v>
      </c>
      <c r="B46" s="307" t="s">
        <v>184</v>
      </c>
      <c r="C46" s="307"/>
      <c r="D46" s="307"/>
      <c r="E46" s="307"/>
      <c r="F46" s="307"/>
      <c r="G46" s="307"/>
      <c r="H46" s="307"/>
      <c r="I46" s="307"/>
    </row>
    <row r="47" spans="1:9" x14ac:dyDescent="0.2">
      <c r="B47" s="307"/>
      <c r="C47" s="307"/>
      <c r="D47" s="307"/>
      <c r="E47" s="307"/>
      <c r="F47" s="307"/>
      <c r="G47" s="307"/>
      <c r="H47" s="307"/>
      <c r="I47" s="307"/>
    </row>
  </sheetData>
  <mergeCells count="5">
    <mergeCell ref="B46:I47"/>
    <mergeCell ref="A2:B2"/>
    <mergeCell ref="A3:A24"/>
    <mergeCell ref="A26:A40"/>
    <mergeCell ref="B45:I45"/>
  </mergeCells>
  <printOptions horizontalCentered="1"/>
  <pageMargins left="0.5" right="0.5" top="1" bottom="0.5" header="0.25" footer="0.25"/>
  <pageSetup paperSize="5" scale="73" orientation="landscape" r:id="rId1"/>
  <headerFooter alignWithMargins="0">
    <oddHeader>&amp;LExpenditure Trend Review</oddHeader>
    <oddFooter>&amp;L&amp;A&amp;C&amp;D&amp;R&amp;P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8"/>
  <sheetViews>
    <sheetView tabSelected="1" workbookViewId="0">
      <selection activeCell="E58" sqref="E58"/>
    </sheetView>
  </sheetViews>
  <sheetFormatPr defaultColWidth="8.7265625" defaultRowHeight="12.75" x14ac:dyDescent="0.2"/>
  <cols>
    <col min="1" max="1" width="2.1796875" style="112" customWidth="1"/>
    <col min="2" max="2" width="39.26953125" style="112" customWidth="1"/>
    <col min="3" max="9" width="13" style="112" customWidth="1"/>
    <col min="10" max="10" width="11" style="112" customWidth="1"/>
    <col min="11" max="11" width="10.81640625" style="112" customWidth="1"/>
    <col min="12" max="16384" width="8.7265625" style="112"/>
  </cols>
  <sheetData>
    <row r="1" spans="1:9" s="110" customFormat="1" ht="24" customHeight="1" thickBot="1" x14ac:dyDescent="0.25">
      <c r="B1" s="111"/>
      <c r="C1" s="111"/>
      <c r="D1" s="111"/>
      <c r="E1" s="111"/>
      <c r="F1" s="111"/>
      <c r="G1" s="111"/>
      <c r="H1" s="111"/>
      <c r="I1" s="111"/>
    </row>
    <row r="2" spans="1:9" ht="44.25" customHeight="1" thickBot="1" x14ac:dyDescent="0.3">
      <c r="A2" s="321" t="s">
        <v>163</v>
      </c>
      <c r="B2" s="322"/>
      <c r="C2" s="195" t="s">
        <v>68</v>
      </c>
      <c r="D2" s="196" t="s">
        <v>160</v>
      </c>
      <c r="E2" s="195" t="s">
        <v>161</v>
      </c>
      <c r="F2" s="195" t="s">
        <v>162</v>
      </c>
      <c r="G2" s="196" t="s">
        <v>112</v>
      </c>
      <c r="H2" s="196" t="s">
        <v>79</v>
      </c>
      <c r="I2" s="197" t="s">
        <v>83</v>
      </c>
    </row>
    <row r="3" spans="1:9" ht="17.100000000000001" customHeight="1" x14ac:dyDescent="0.2">
      <c r="A3" s="298" t="s">
        <v>100</v>
      </c>
      <c r="B3" s="113" t="s">
        <v>152</v>
      </c>
      <c r="C3" s="114"/>
      <c r="D3" s="114"/>
      <c r="E3" s="114"/>
      <c r="F3" s="114"/>
      <c r="G3" s="114"/>
      <c r="H3" s="114"/>
      <c r="I3" s="115"/>
    </row>
    <row r="4" spans="1:9" ht="15" customHeight="1" x14ac:dyDescent="0.2">
      <c r="A4" s="298"/>
      <c r="B4" s="201" t="s">
        <v>52</v>
      </c>
      <c r="C4" s="215">
        <v>1340288043.0554247</v>
      </c>
      <c r="D4" s="215">
        <v>776024250.38113868</v>
      </c>
      <c r="E4" s="215">
        <v>941261117.75363004</v>
      </c>
      <c r="F4" s="215">
        <v>399653345.62517363</v>
      </c>
      <c r="G4" s="215">
        <v>2710916008.4231601</v>
      </c>
      <c r="H4" s="257"/>
      <c r="I4" s="216">
        <f>SUM(C4:H4)</f>
        <v>6168142765.2385273</v>
      </c>
    </row>
    <row r="5" spans="1:9" ht="15" customHeight="1" x14ac:dyDescent="0.2">
      <c r="A5" s="298"/>
      <c r="B5" s="271" t="s">
        <v>183</v>
      </c>
      <c r="C5" s="215">
        <v>127668164.75105657</v>
      </c>
      <c r="D5" s="215">
        <v>44085398.892045051</v>
      </c>
      <c r="E5" s="215">
        <v>46981287.263051704</v>
      </c>
      <c r="F5" s="215"/>
      <c r="G5" s="215">
        <v>206785507.54847309</v>
      </c>
      <c r="H5" s="215"/>
      <c r="I5" s="216">
        <f>SUM(C5:H5)</f>
        <v>425520358.45462644</v>
      </c>
    </row>
    <row r="6" spans="1:9" ht="15" customHeight="1" x14ac:dyDescent="0.2">
      <c r="A6" s="298"/>
      <c r="B6" s="202" t="s">
        <v>80</v>
      </c>
      <c r="C6" s="215"/>
      <c r="D6" s="215"/>
      <c r="E6" s="215"/>
      <c r="F6" s="215"/>
      <c r="G6" s="215"/>
      <c r="H6" s="215">
        <v>166713798.63650545</v>
      </c>
      <c r="I6" s="216">
        <f t="shared" ref="I6:I7" si="0">SUM(C6:H6)</f>
        <v>166713798.63650545</v>
      </c>
    </row>
    <row r="7" spans="1:9" ht="15" customHeight="1" x14ac:dyDescent="0.2">
      <c r="A7" s="298"/>
      <c r="B7" s="117" t="s">
        <v>187</v>
      </c>
      <c r="C7" s="215"/>
      <c r="D7" s="215"/>
      <c r="E7" s="215"/>
      <c r="F7" s="215"/>
      <c r="G7" s="215"/>
      <c r="H7" s="257">
        <v>53905062.390000001</v>
      </c>
      <c r="I7" s="216">
        <f t="shared" si="0"/>
        <v>53905062.390000001</v>
      </c>
    </row>
    <row r="8" spans="1:9" ht="15" customHeight="1" thickBot="1" x14ac:dyDescent="0.25">
      <c r="A8" s="298"/>
      <c r="B8" s="133" t="s">
        <v>85</v>
      </c>
      <c r="C8" s="217">
        <f>SUM(C4:C7)</f>
        <v>1467956207.8064814</v>
      </c>
      <c r="D8" s="217">
        <f t="shared" ref="D8:H8" si="1">SUM(D4:D7)</f>
        <v>820109649.2731837</v>
      </c>
      <c r="E8" s="217">
        <f t="shared" si="1"/>
        <v>988242405.01668179</v>
      </c>
      <c r="F8" s="217">
        <f t="shared" si="1"/>
        <v>399653345.62517363</v>
      </c>
      <c r="G8" s="217">
        <f t="shared" si="1"/>
        <v>2917701515.971633</v>
      </c>
      <c r="H8" s="217">
        <f t="shared" si="1"/>
        <v>220618861.02650547</v>
      </c>
      <c r="I8" s="218">
        <f>SUM(I4:I7)</f>
        <v>6814281984.7196589</v>
      </c>
    </row>
    <row r="9" spans="1:9" ht="15" customHeight="1" x14ac:dyDescent="0.2">
      <c r="A9" s="298"/>
      <c r="B9" s="113" t="s">
        <v>31</v>
      </c>
      <c r="C9" s="114"/>
      <c r="D9" s="114"/>
      <c r="E9" s="114"/>
      <c r="F9" s="114"/>
      <c r="G9" s="114"/>
      <c r="H9" s="114"/>
      <c r="I9" s="115"/>
    </row>
    <row r="10" spans="1:9" ht="15" customHeight="1" x14ac:dyDescent="0.2">
      <c r="A10" s="298"/>
      <c r="B10" s="119" t="s">
        <v>116</v>
      </c>
      <c r="C10" s="215"/>
      <c r="D10" s="215"/>
      <c r="E10" s="215"/>
      <c r="F10" s="215"/>
      <c r="G10" s="215"/>
      <c r="H10" s="219">
        <v>39664.759999999995</v>
      </c>
      <c r="I10" s="216">
        <f>SUM(C10:H10)</f>
        <v>39664.759999999995</v>
      </c>
    </row>
    <row r="11" spans="1:9" ht="15" customHeight="1" x14ac:dyDescent="0.2">
      <c r="A11" s="298"/>
      <c r="B11" s="119" t="s">
        <v>26</v>
      </c>
      <c r="C11" s="215"/>
      <c r="D11" s="215"/>
      <c r="E11" s="215"/>
      <c r="F11" s="215"/>
      <c r="G11" s="215"/>
      <c r="H11" s="219">
        <v>41152746.450000003</v>
      </c>
      <c r="I11" s="216">
        <f t="shared" ref="I11:I16" si="2">SUM(C11:H11)</f>
        <v>41152746.450000003</v>
      </c>
    </row>
    <row r="12" spans="1:9" ht="15" customHeight="1" x14ac:dyDescent="0.2">
      <c r="A12" s="298"/>
      <c r="B12" s="119" t="s">
        <v>115</v>
      </c>
      <c r="C12" s="215"/>
      <c r="D12" s="215"/>
      <c r="E12" s="215"/>
      <c r="F12" s="215"/>
      <c r="G12" s="215"/>
      <c r="H12" s="219">
        <v>1684554.76</v>
      </c>
      <c r="I12" s="216">
        <f t="shared" si="2"/>
        <v>1684554.76</v>
      </c>
    </row>
    <row r="13" spans="1:9" ht="15" customHeight="1" x14ac:dyDescent="0.2">
      <c r="A13" s="298"/>
      <c r="B13" s="119" t="s">
        <v>28</v>
      </c>
      <c r="C13" s="215"/>
      <c r="D13" s="215"/>
      <c r="E13" s="215"/>
      <c r="F13" s="215"/>
      <c r="G13" s="215"/>
      <c r="H13" s="219">
        <v>4567808.830000001</v>
      </c>
      <c r="I13" s="216">
        <f t="shared" si="2"/>
        <v>4567808.830000001</v>
      </c>
    </row>
    <row r="14" spans="1:9" ht="15" customHeight="1" x14ac:dyDescent="0.2">
      <c r="A14" s="298"/>
      <c r="B14" s="200" t="s">
        <v>96</v>
      </c>
      <c r="C14" s="215"/>
      <c r="D14" s="215"/>
      <c r="E14" s="215"/>
      <c r="F14" s="215"/>
      <c r="G14" s="215"/>
      <c r="H14" s="219">
        <v>7136874</v>
      </c>
      <c r="I14" s="216">
        <f t="shared" si="2"/>
        <v>7136874</v>
      </c>
    </row>
    <row r="15" spans="1:9" ht="15" customHeight="1" x14ac:dyDescent="0.2">
      <c r="A15" s="298"/>
      <c r="B15" s="119" t="s">
        <v>108</v>
      </c>
      <c r="C15" s="215"/>
      <c r="D15" s="215"/>
      <c r="E15" s="215"/>
      <c r="F15" s="215"/>
      <c r="G15" s="215"/>
      <c r="H15" s="219">
        <v>184967724.05890432</v>
      </c>
      <c r="I15" s="216">
        <f t="shared" si="2"/>
        <v>184967724.05890432</v>
      </c>
    </row>
    <row r="16" spans="1:9" ht="15" customHeight="1" x14ac:dyDescent="0.2">
      <c r="A16" s="298"/>
      <c r="B16" s="121" t="s">
        <v>113</v>
      </c>
      <c r="C16" s="215"/>
      <c r="D16" s="215"/>
      <c r="E16" s="215"/>
      <c r="F16" s="215"/>
      <c r="G16" s="215"/>
      <c r="H16" s="219">
        <v>0</v>
      </c>
      <c r="I16" s="216">
        <f t="shared" si="2"/>
        <v>0</v>
      </c>
    </row>
    <row r="17" spans="1:10" ht="15" hidden="1" customHeight="1" x14ac:dyDescent="0.2">
      <c r="A17" s="298"/>
      <c r="B17" s="120"/>
      <c r="C17" s="215"/>
      <c r="D17" s="215"/>
      <c r="E17" s="215"/>
      <c r="F17" s="215"/>
      <c r="G17" s="215"/>
      <c r="H17" s="215"/>
      <c r="I17" s="216"/>
    </row>
    <row r="18" spans="1:10" ht="15" hidden="1" customHeight="1" x14ac:dyDescent="0.2">
      <c r="A18" s="298"/>
      <c r="B18" s="120"/>
      <c r="C18" s="219"/>
      <c r="D18" s="215"/>
      <c r="E18" s="215"/>
      <c r="F18" s="215"/>
      <c r="G18" s="215"/>
      <c r="H18" s="215"/>
      <c r="I18" s="216"/>
    </row>
    <row r="19" spans="1:10" ht="15" hidden="1" customHeight="1" x14ac:dyDescent="0.2">
      <c r="A19" s="298"/>
      <c r="B19" s="121"/>
      <c r="C19" s="215"/>
      <c r="D19" s="215"/>
      <c r="E19" s="215"/>
      <c r="F19" s="215"/>
      <c r="G19" s="215"/>
      <c r="H19" s="215"/>
      <c r="I19" s="216"/>
    </row>
    <row r="20" spans="1:10" ht="15" hidden="1" customHeight="1" x14ac:dyDescent="0.2">
      <c r="A20" s="298"/>
      <c r="B20" s="121"/>
      <c r="C20" s="72"/>
      <c r="D20" s="72"/>
      <c r="E20" s="72"/>
      <c r="F20" s="72"/>
      <c r="G20" s="72"/>
      <c r="H20" s="72"/>
      <c r="I20" s="220"/>
    </row>
    <row r="21" spans="1:10" ht="15" customHeight="1" x14ac:dyDescent="0.2">
      <c r="A21" s="298"/>
      <c r="B21" s="120"/>
      <c r="C21" s="72"/>
      <c r="D21" s="72"/>
      <c r="E21" s="72"/>
      <c r="F21" s="72"/>
      <c r="G21" s="72"/>
      <c r="H21" s="72"/>
      <c r="I21" s="220"/>
    </row>
    <row r="22" spans="1:10" ht="15" customHeight="1" x14ac:dyDescent="0.2">
      <c r="A22" s="298"/>
      <c r="B22" s="125" t="s">
        <v>86</v>
      </c>
      <c r="C22" s="72"/>
      <c r="D22" s="72"/>
      <c r="E22" s="72"/>
      <c r="F22" s="72"/>
      <c r="G22" s="72"/>
      <c r="H22" s="72">
        <f>SUM(H8:H21)</f>
        <v>460168233.88540971</v>
      </c>
      <c r="I22" s="220">
        <f>SUM(I8:I21)</f>
        <v>7053831357.5785637</v>
      </c>
    </row>
    <row r="23" spans="1:10" ht="15" customHeight="1" x14ac:dyDescent="0.2">
      <c r="A23" s="298"/>
      <c r="B23" s="125" t="s">
        <v>93</v>
      </c>
      <c r="C23" s="72"/>
      <c r="D23" s="72"/>
      <c r="E23" s="72"/>
      <c r="F23" s="72"/>
      <c r="G23" s="72"/>
      <c r="H23" s="72"/>
      <c r="I23" s="220">
        <f>'5. Caseload'!E55</f>
        <v>11940282.667720467</v>
      </c>
    </row>
    <row r="24" spans="1:10" ht="15" customHeight="1" thickBot="1" x14ac:dyDescent="0.25">
      <c r="A24" s="298"/>
      <c r="B24" s="267" t="s">
        <v>71</v>
      </c>
      <c r="C24" s="268"/>
      <c r="D24" s="268"/>
      <c r="E24" s="268"/>
      <c r="F24" s="268"/>
      <c r="G24" s="268"/>
      <c r="H24" s="268"/>
      <c r="I24" s="269">
        <f>I22/I23</f>
        <v>590.75915988555221</v>
      </c>
      <c r="J24" s="291"/>
    </row>
    <row r="25" spans="1:10" s="110" customFormat="1" ht="15" customHeight="1" thickBot="1" x14ac:dyDescent="0.25">
      <c r="A25" s="330"/>
      <c r="B25" s="333"/>
      <c r="C25" s="285"/>
      <c r="D25" s="285"/>
      <c r="E25" s="285"/>
      <c r="F25" s="285"/>
      <c r="G25" s="285"/>
      <c r="H25" s="286"/>
      <c r="I25" s="332"/>
      <c r="J25" s="129"/>
    </row>
    <row r="26" spans="1:10" ht="15" customHeight="1" x14ac:dyDescent="0.2">
      <c r="A26" s="312" t="s">
        <v>170</v>
      </c>
      <c r="B26" s="265" t="s">
        <v>106</v>
      </c>
      <c r="C26" s="266"/>
      <c r="D26" s="266"/>
      <c r="E26" s="266"/>
      <c r="F26" s="266"/>
      <c r="G26" s="266"/>
      <c r="H26" s="266"/>
      <c r="I26" s="115"/>
      <c r="J26" s="292"/>
    </row>
    <row r="27" spans="1:10" ht="15" customHeight="1" x14ac:dyDescent="0.2">
      <c r="A27" s="295"/>
      <c r="B27" s="199" t="s">
        <v>62</v>
      </c>
      <c r="C27" s="240">
        <v>5940942.5800000038</v>
      </c>
      <c r="D27" s="240">
        <v>8879437.5799999796</v>
      </c>
      <c r="E27" s="240">
        <v>37392961.889999948</v>
      </c>
      <c r="F27" s="240">
        <v>50825.47</v>
      </c>
      <c r="G27" s="240">
        <v>50133884.699999772</v>
      </c>
      <c r="H27" s="240">
        <v>0</v>
      </c>
      <c r="I27" s="216">
        <f>SUM(C27:H27)</f>
        <v>102398052.2199997</v>
      </c>
    </row>
    <row r="28" spans="1:10" ht="15" customHeight="1" x14ac:dyDescent="0.2">
      <c r="A28" s="295"/>
      <c r="B28" s="200" t="s">
        <v>34</v>
      </c>
      <c r="C28" s="215"/>
      <c r="D28" s="215"/>
      <c r="E28" s="215"/>
      <c r="F28" s="215"/>
      <c r="G28" s="215"/>
      <c r="H28" s="215">
        <v>1509190786</v>
      </c>
      <c r="I28" s="216">
        <f t="shared" ref="I28:I35" si="3">SUM(C28:H28)</f>
        <v>1509190786</v>
      </c>
    </row>
    <row r="29" spans="1:10" s="127" customFormat="1" ht="15" customHeight="1" x14ac:dyDescent="0.2">
      <c r="A29" s="295"/>
      <c r="B29" s="199" t="s">
        <v>63</v>
      </c>
      <c r="C29" s="215"/>
      <c r="D29" s="215"/>
      <c r="E29" s="215"/>
      <c r="F29" s="215"/>
      <c r="G29" s="215"/>
      <c r="H29" s="215">
        <v>17833858</v>
      </c>
      <c r="I29" s="216">
        <f t="shared" si="3"/>
        <v>17833858</v>
      </c>
      <c r="J29" s="112"/>
    </row>
    <row r="30" spans="1:10" s="127" customFormat="1" ht="15" customHeight="1" x14ac:dyDescent="0.2">
      <c r="A30" s="295"/>
      <c r="B30" s="200" t="s">
        <v>56</v>
      </c>
      <c r="C30" s="215"/>
      <c r="D30" s="215"/>
      <c r="E30" s="215"/>
      <c r="F30" s="215"/>
      <c r="G30" s="215"/>
      <c r="H30" s="215">
        <v>3074951</v>
      </c>
      <c r="I30" s="216">
        <f t="shared" si="3"/>
        <v>3074951</v>
      </c>
    </row>
    <row r="31" spans="1:10" s="127" customFormat="1" ht="15" customHeight="1" x14ac:dyDescent="0.2">
      <c r="A31" s="295"/>
      <c r="B31" s="119" t="s">
        <v>29</v>
      </c>
      <c r="C31" s="215">
        <v>0</v>
      </c>
      <c r="D31" s="215">
        <v>555.1325470724787</v>
      </c>
      <c r="E31" s="215">
        <v>723340.08301029773</v>
      </c>
      <c r="F31" s="215">
        <v>980796.86772865802</v>
      </c>
      <c r="G31" s="215">
        <v>32201.156713971777</v>
      </c>
      <c r="H31" s="215">
        <v>0</v>
      </c>
      <c r="I31" s="216">
        <f t="shared" si="3"/>
        <v>1736893.2400000002</v>
      </c>
    </row>
    <row r="32" spans="1:10" ht="15" customHeight="1" x14ac:dyDescent="0.2">
      <c r="A32" s="295"/>
      <c r="B32" s="119" t="s">
        <v>107</v>
      </c>
      <c r="C32" s="215"/>
      <c r="D32" s="215"/>
      <c r="E32" s="215"/>
      <c r="F32" s="215"/>
      <c r="G32" s="215"/>
      <c r="H32" s="215">
        <v>32579798.401095681</v>
      </c>
      <c r="I32" s="216">
        <f t="shared" si="3"/>
        <v>32579798.401095681</v>
      </c>
    </row>
    <row r="33" spans="1:9" s="110" customFormat="1" ht="15" customHeight="1" x14ac:dyDescent="0.2">
      <c r="A33" s="295"/>
      <c r="B33" s="121" t="s">
        <v>169</v>
      </c>
      <c r="C33" s="257"/>
      <c r="D33" s="257"/>
      <c r="E33" s="257"/>
      <c r="F33" s="257"/>
      <c r="G33" s="257"/>
      <c r="H33" s="257">
        <v>85661471.50999999</v>
      </c>
      <c r="I33" s="284">
        <f t="shared" si="3"/>
        <v>85661471.50999999</v>
      </c>
    </row>
    <row r="34" spans="1:9" ht="15" customHeight="1" x14ac:dyDescent="0.2">
      <c r="A34" s="295"/>
      <c r="B34" s="128" t="s">
        <v>186</v>
      </c>
      <c r="C34" s="215"/>
      <c r="D34" s="215"/>
      <c r="E34" s="215"/>
      <c r="F34" s="215"/>
      <c r="G34" s="215"/>
      <c r="H34" s="215">
        <v>5022676.4300000016</v>
      </c>
      <c r="I34" s="216">
        <f t="shared" si="3"/>
        <v>5022676.4300000016</v>
      </c>
    </row>
    <row r="35" spans="1:9" ht="15" customHeight="1" x14ac:dyDescent="0.2">
      <c r="A35" s="295"/>
      <c r="B35" s="128" t="s">
        <v>114</v>
      </c>
      <c r="C35" s="215"/>
      <c r="D35" s="215"/>
      <c r="E35" s="215"/>
      <c r="F35" s="215"/>
      <c r="G35" s="215"/>
      <c r="H35" s="215">
        <v>0</v>
      </c>
      <c r="I35" s="216">
        <f t="shared" si="3"/>
        <v>0</v>
      </c>
    </row>
    <row r="36" spans="1:9" ht="15" hidden="1" customHeight="1" x14ac:dyDescent="0.2">
      <c r="A36" s="295"/>
      <c r="B36" s="128"/>
      <c r="C36" s="215"/>
      <c r="D36" s="215"/>
      <c r="E36" s="215"/>
      <c r="F36" s="215"/>
      <c r="G36" s="215"/>
      <c r="H36" s="215"/>
      <c r="I36" s="216"/>
    </row>
    <row r="37" spans="1:9" ht="15" hidden="1" customHeight="1" x14ac:dyDescent="0.2">
      <c r="A37" s="295"/>
      <c r="B37" s="128"/>
      <c r="C37" s="215"/>
      <c r="D37" s="215"/>
      <c r="E37" s="215"/>
      <c r="F37" s="215"/>
      <c r="G37" s="215"/>
      <c r="H37" s="215"/>
      <c r="I37" s="216"/>
    </row>
    <row r="38" spans="1:9" ht="15" hidden="1" customHeight="1" x14ac:dyDescent="0.2">
      <c r="A38" s="295"/>
      <c r="B38" s="120"/>
      <c r="C38" s="215"/>
      <c r="D38" s="215"/>
      <c r="E38" s="215"/>
      <c r="F38" s="215"/>
      <c r="G38" s="215"/>
      <c r="H38" s="215"/>
      <c r="I38" s="216"/>
    </row>
    <row r="39" spans="1:9" ht="15" customHeight="1" x14ac:dyDescent="0.2">
      <c r="A39" s="295"/>
      <c r="B39" s="129"/>
      <c r="C39" s="215"/>
      <c r="D39" s="215"/>
      <c r="E39" s="215"/>
      <c r="F39" s="215"/>
      <c r="G39" s="215"/>
      <c r="H39" s="215"/>
      <c r="I39" s="216"/>
    </row>
    <row r="40" spans="1:9" ht="15" customHeight="1" thickBot="1" x14ac:dyDescent="0.25">
      <c r="A40" s="296"/>
      <c r="B40" s="130" t="s">
        <v>121</v>
      </c>
      <c r="C40" s="258">
        <f t="shared" ref="C40:G40" si="4">SUM(C27:C39)</f>
        <v>5940942.5800000038</v>
      </c>
      <c r="D40" s="258">
        <f t="shared" si="4"/>
        <v>8879992.7125470527</v>
      </c>
      <c r="E40" s="258">
        <f t="shared" si="4"/>
        <v>38116301.973010249</v>
      </c>
      <c r="F40" s="258">
        <f t="shared" si="4"/>
        <v>1031622.337728658</v>
      </c>
      <c r="G40" s="258">
        <f t="shared" si="4"/>
        <v>50166085.856713742</v>
      </c>
      <c r="H40" s="258">
        <f>SUM(H27:H39)</f>
        <v>1653363541.3410957</v>
      </c>
      <c r="I40" s="259">
        <f>SUM(I27:I39)</f>
        <v>1757498486.8010955</v>
      </c>
    </row>
    <row r="41" spans="1:9" s="127" customFormat="1" x14ac:dyDescent="0.2">
      <c r="A41" s="120"/>
      <c r="B41" s="120"/>
      <c r="C41" s="112"/>
      <c r="D41" s="112"/>
      <c r="E41" s="112"/>
      <c r="F41" s="112"/>
      <c r="G41" s="112"/>
      <c r="H41" s="112"/>
      <c r="I41" s="112"/>
    </row>
    <row r="42" spans="1:9" x14ac:dyDescent="0.2">
      <c r="A42" s="120"/>
      <c r="B42" s="120"/>
    </row>
    <row r="43" spans="1:9" x14ac:dyDescent="0.2">
      <c r="A43" s="132" t="s">
        <v>74</v>
      </c>
      <c r="B43" s="120"/>
    </row>
    <row r="44" spans="1:9" ht="14.25" x14ac:dyDescent="0.2">
      <c r="A44" s="204">
        <v>1</v>
      </c>
      <c r="B44" s="42" t="s">
        <v>166</v>
      </c>
    </row>
    <row r="45" spans="1:9" ht="39" customHeight="1" x14ac:dyDescent="0.2">
      <c r="A45" s="203" t="s">
        <v>167</v>
      </c>
      <c r="B45" s="306" t="s">
        <v>168</v>
      </c>
      <c r="C45" s="306"/>
      <c r="D45" s="306"/>
      <c r="E45" s="306"/>
      <c r="F45" s="306"/>
      <c r="G45" s="306"/>
      <c r="H45" s="306"/>
      <c r="I45" s="306"/>
    </row>
    <row r="46" spans="1:9" ht="14.25" x14ac:dyDescent="0.2">
      <c r="A46" s="270">
        <v>3</v>
      </c>
      <c r="B46" s="307" t="s">
        <v>185</v>
      </c>
      <c r="C46" s="307"/>
      <c r="D46" s="307"/>
      <c r="E46" s="307"/>
      <c r="F46" s="307"/>
      <c r="G46" s="307"/>
      <c r="H46" s="307"/>
      <c r="I46" s="307"/>
    </row>
    <row r="47" spans="1:9" x14ac:dyDescent="0.2">
      <c r="B47" s="307"/>
      <c r="C47" s="307"/>
      <c r="D47" s="307"/>
      <c r="E47" s="307"/>
      <c r="F47" s="307"/>
      <c r="G47" s="307"/>
      <c r="H47" s="307"/>
      <c r="I47" s="307"/>
    </row>
    <row r="48" spans="1:9" ht="14.25" x14ac:dyDescent="0.2">
      <c r="A48" s="270">
        <v>4</v>
      </c>
      <c r="B48" s="293" t="s">
        <v>188</v>
      </c>
    </row>
  </sheetData>
  <mergeCells count="5">
    <mergeCell ref="B45:I45"/>
    <mergeCell ref="B46:I47"/>
    <mergeCell ref="A2:B2"/>
    <mergeCell ref="A3:A24"/>
    <mergeCell ref="A26:A40"/>
  </mergeCells>
  <printOptions horizontalCentered="1"/>
  <pageMargins left="0.5" right="0.5" top="1" bottom="0.5" header="0.25" footer="0.25"/>
  <pageSetup scale="69" orientation="landscape" r:id="rId1"/>
  <headerFooter alignWithMargins="0">
    <oddHeader>&amp;LExpenditure Trend Review</oddHeader>
    <oddFooter>&amp;L&amp;A&amp;C&amp;D&amp;R&amp;P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J58"/>
  <sheetViews>
    <sheetView workbookViewId="0"/>
  </sheetViews>
  <sheetFormatPr defaultRowHeight="18" x14ac:dyDescent="0.25"/>
  <cols>
    <col min="1" max="1" width="2.1796875" customWidth="1"/>
    <col min="2" max="2" width="40.36328125" customWidth="1"/>
    <col min="3" max="9" width="13.36328125" customWidth="1"/>
    <col min="10" max="10" width="14.36328125" bestFit="1" customWidth="1"/>
  </cols>
  <sheetData>
    <row r="1" spans="1:10" ht="24" customHeight="1" x14ac:dyDescent="0.25">
      <c r="B1" s="323" t="s">
        <v>84</v>
      </c>
      <c r="C1" s="323"/>
      <c r="D1" s="323"/>
      <c r="E1" s="323"/>
      <c r="F1" s="323"/>
      <c r="G1" s="323"/>
      <c r="H1" s="323"/>
      <c r="I1" s="323"/>
    </row>
    <row r="2" spans="1:10" ht="44.25" customHeight="1" thickBot="1" x14ac:dyDescent="0.3">
      <c r="C2" s="52" t="s">
        <v>68</v>
      </c>
      <c r="D2" s="52" t="s">
        <v>67</v>
      </c>
      <c r="E2" s="52" t="s">
        <v>66</v>
      </c>
      <c r="F2" s="52" t="s">
        <v>69</v>
      </c>
      <c r="G2" s="52" t="s">
        <v>78</v>
      </c>
      <c r="H2" s="53" t="s">
        <v>79</v>
      </c>
      <c r="I2" s="52" t="s">
        <v>83</v>
      </c>
    </row>
    <row r="3" spans="1:10" x14ac:dyDescent="0.25">
      <c r="A3" s="324" t="s">
        <v>70</v>
      </c>
      <c r="B3" s="28" t="s">
        <v>32</v>
      </c>
      <c r="C3" s="65"/>
      <c r="D3" s="66"/>
      <c r="E3" s="66"/>
      <c r="F3" s="66"/>
      <c r="G3" s="66"/>
      <c r="H3" s="66"/>
      <c r="I3" s="66"/>
    </row>
    <row r="4" spans="1:10" x14ac:dyDescent="0.25">
      <c r="A4" s="325"/>
      <c r="B4" s="19" t="s">
        <v>52</v>
      </c>
      <c r="C4" s="55"/>
      <c r="D4" s="55"/>
      <c r="E4" s="55"/>
      <c r="F4" s="55"/>
      <c r="G4" s="55"/>
      <c r="H4" s="55"/>
      <c r="I4" s="55"/>
    </row>
    <row r="5" spans="1:10" x14ac:dyDescent="0.25">
      <c r="A5" s="325"/>
      <c r="B5" s="5" t="s">
        <v>82</v>
      </c>
      <c r="C5" s="55"/>
      <c r="D5" s="55"/>
      <c r="E5" s="55"/>
      <c r="F5" s="55"/>
      <c r="G5" s="55"/>
      <c r="H5" s="55"/>
      <c r="I5" s="55"/>
      <c r="J5" s="68"/>
    </row>
    <row r="6" spans="1:10" x14ac:dyDescent="0.25">
      <c r="A6" s="325"/>
      <c r="B6" s="5" t="s">
        <v>80</v>
      </c>
      <c r="C6" s="55"/>
      <c r="D6" s="55"/>
      <c r="E6" s="55"/>
      <c r="F6" s="55"/>
      <c r="G6" s="55"/>
      <c r="H6" s="55"/>
      <c r="I6" s="55"/>
    </row>
    <row r="7" spans="1:10" x14ac:dyDescent="0.25">
      <c r="A7" s="325"/>
      <c r="B7" s="34"/>
      <c r="C7" s="56"/>
      <c r="D7" s="56"/>
      <c r="E7" s="56"/>
      <c r="F7" s="56"/>
      <c r="G7" s="56"/>
      <c r="H7" s="56"/>
      <c r="I7" s="56"/>
    </row>
    <row r="8" spans="1:10" ht="18.75" thickBot="1" x14ac:dyDescent="0.3">
      <c r="A8" s="325"/>
      <c r="B8" s="67" t="s">
        <v>88</v>
      </c>
      <c r="C8" s="55"/>
      <c r="D8" s="55"/>
      <c r="E8" s="55"/>
      <c r="F8" s="55"/>
      <c r="G8" s="55"/>
      <c r="H8" s="55"/>
      <c r="I8" s="55"/>
    </row>
    <row r="9" spans="1:10" x14ac:dyDescent="0.25">
      <c r="A9" s="325"/>
      <c r="B9" s="28" t="s">
        <v>31</v>
      </c>
      <c r="C9" s="54"/>
      <c r="D9" s="54"/>
      <c r="E9" s="54"/>
      <c r="F9" s="54"/>
      <c r="G9" s="54"/>
      <c r="H9" s="54"/>
      <c r="I9" s="54"/>
    </row>
    <row r="10" spans="1:10" x14ac:dyDescent="0.25">
      <c r="A10" s="325"/>
      <c r="B10" s="7"/>
      <c r="C10" s="56"/>
      <c r="D10" s="56"/>
      <c r="E10" s="56"/>
      <c r="F10" s="56"/>
      <c r="G10" s="56"/>
      <c r="H10" s="56"/>
      <c r="I10" s="56"/>
    </row>
    <row r="11" spans="1:10" x14ac:dyDescent="0.25">
      <c r="A11" s="325"/>
      <c r="B11" s="7" t="s">
        <v>30</v>
      </c>
      <c r="C11" s="56"/>
      <c r="D11" s="56"/>
      <c r="E11" s="56"/>
      <c r="F11" s="56"/>
      <c r="G11" s="56"/>
      <c r="H11" s="56"/>
      <c r="I11" s="56"/>
    </row>
    <row r="12" spans="1:10" ht="12.95" customHeight="1" x14ac:dyDescent="0.25">
      <c r="A12" s="325"/>
      <c r="B12" s="18" t="s">
        <v>21</v>
      </c>
      <c r="C12" s="55"/>
      <c r="D12" s="56"/>
      <c r="F12" s="56"/>
      <c r="G12" s="56"/>
      <c r="H12" s="58"/>
      <c r="I12" s="55"/>
    </row>
    <row r="13" spans="1:10" ht="12.95" customHeight="1" x14ac:dyDescent="0.25">
      <c r="A13" s="325"/>
      <c r="B13" s="18" t="s">
        <v>22</v>
      </c>
      <c r="C13" s="56"/>
      <c r="D13" s="56"/>
      <c r="F13" s="56"/>
      <c r="G13" s="56"/>
      <c r="H13" s="58"/>
      <c r="I13" s="55"/>
    </row>
    <row r="14" spans="1:10" ht="12.95" customHeight="1" x14ac:dyDescent="0.25">
      <c r="A14" s="325"/>
      <c r="B14" s="18" t="s">
        <v>23</v>
      </c>
      <c r="C14" s="56"/>
      <c r="D14" s="56"/>
      <c r="F14" s="56"/>
      <c r="G14" s="56"/>
      <c r="H14" s="58"/>
      <c r="I14" s="55"/>
    </row>
    <row r="15" spans="1:10" ht="12.95" customHeight="1" x14ac:dyDescent="0.25">
      <c r="A15" s="325"/>
      <c r="B15" s="18" t="s">
        <v>24</v>
      </c>
      <c r="C15" s="56"/>
      <c r="D15" s="56"/>
      <c r="E15" s="56"/>
      <c r="F15" s="56"/>
      <c r="G15" s="56"/>
      <c r="H15" s="55"/>
      <c r="I15" s="55"/>
    </row>
    <row r="16" spans="1:10" ht="12.95" customHeight="1" x14ac:dyDescent="0.25">
      <c r="A16" s="325"/>
      <c r="B16" s="18" t="s">
        <v>25</v>
      </c>
      <c r="C16" s="56"/>
      <c r="D16" s="56"/>
      <c r="E16" s="56"/>
      <c r="F16" s="56"/>
      <c r="G16" s="56"/>
      <c r="H16" s="58"/>
      <c r="I16" s="55"/>
    </row>
    <row r="17" spans="1:10" ht="12.95" customHeight="1" x14ac:dyDescent="0.25">
      <c r="A17" s="325"/>
      <c r="B17" s="18" t="s">
        <v>26</v>
      </c>
      <c r="C17" s="56"/>
      <c r="D17" s="56"/>
      <c r="E17" s="56"/>
      <c r="F17" s="56"/>
      <c r="G17" s="56"/>
      <c r="H17" s="55"/>
      <c r="I17" s="55"/>
    </row>
    <row r="18" spans="1:10" ht="12.95" customHeight="1" x14ac:dyDescent="0.25">
      <c r="A18" s="325"/>
      <c r="B18" s="18" t="s">
        <v>27</v>
      </c>
      <c r="C18" s="56"/>
      <c r="D18" s="56"/>
      <c r="E18" s="56"/>
      <c r="F18" s="56"/>
      <c r="G18" s="56"/>
      <c r="H18" s="55"/>
      <c r="I18" s="55"/>
    </row>
    <row r="19" spans="1:10" ht="12.95" customHeight="1" x14ac:dyDescent="0.25">
      <c r="A19" s="325"/>
      <c r="B19" s="18" t="s">
        <v>28</v>
      </c>
      <c r="C19" s="56"/>
      <c r="D19" s="56"/>
      <c r="E19" s="56"/>
      <c r="F19" s="56"/>
      <c r="G19" s="56"/>
      <c r="H19" s="55"/>
      <c r="I19" s="55"/>
    </row>
    <row r="20" spans="1:10" ht="12.95" customHeight="1" x14ac:dyDescent="0.25">
      <c r="A20" s="325"/>
      <c r="B20" s="43" t="s">
        <v>95</v>
      </c>
      <c r="C20" s="56"/>
      <c r="D20" s="56"/>
      <c r="E20" s="56"/>
      <c r="F20" s="56"/>
      <c r="G20" s="56"/>
      <c r="H20" s="58"/>
      <c r="I20" s="55"/>
    </row>
    <row r="21" spans="1:10" x14ac:dyDescent="0.25">
      <c r="A21" s="325"/>
      <c r="B21" s="18"/>
      <c r="C21" s="56"/>
      <c r="D21" s="56"/>
      <c r="E21" s="56"/>
      <c r="F21" s="56"/>
      <c r="G21" s="56"/>
      <c r="H21" s="56"/>
      <c r="I21" s="56"/>
    </row>
    <row r="22" spans="1:10" x14ac:dyDescent="0.25">
      <c r="A22" s="325"/>
      <c r="B22" s="18" t="s">
        <v>55</v>
      </c>
      <c r="C22" s="55"/>
      <c r="D22" s="55"/>
      <c r="E22" s="55"/>
      <c r="F22" s="55"/>
      <c r="G22" s="55"/>
      <c r="H22" s="55"/>
      <c r="I22" s="55"/>
    </row>
    <row r="23" spans="1:10" x14ac:dyDescent="0.25">
      <c r="A23" s="325"/>
      <c r="B23" s="18" t="s">
        <v>54</v>
      </c>
      <c r="C23" s="55"/>
      <c r="D23" s="55"/>
      <c r="E23" s="55"/>
      <c r="F23" s="55"/>
      <c r="G23" s="55"/>
      <c r="H23" s="55"/>
      <c r="I23" s="55"/>
    </row>
    <row r="24" spans="1:10" x14ac:dyDescent="0.25">
      <c r="A24" s="325"/>
      <c r="B24" s="18"/>
      <c r="C24" s="56"/>
      <c r="D24" s="56"/>
      <c r="E24" s="56"/>
      <c r="F24" s="56"/>
      <c r="G24" s="56"/>
      <c r="H24" s="56"/>
      <c r="I24" s="56"/>
    </row>
    <row r="25" spans="1:10" x14ac:dyDescent="0.25">
      <c r="A25" s="325"/>
      <c r="B25" s="73" t="s">
        <v>89</v>
      </c>
      <c r="C25" s="63"/>
      <c r="D25" s="63"/>
      <c r="E25" s="63"/>
      <c r="F25" s="63"/>
      <c r="G25" s="63"/>
      <c r="H25" s="63"/>
      <c r="I25" s="63"/>
      <c r="J25" s="68"/>
    </row>
    <row r="26" spans="1:10" x14ac:dyDescent="0.25">
      <c r="A26" s="325"/>
      <c r="B26" s="73" t="s">
        <v>93</v>
      </c>
      <c r="C26" s="72"/>
      <c r="D26" s="72"/>
      <c r="E26" s="72"/>
      <c r="F26" s="72"/>
      <c r="G26" s="72"/>
      <c r="H26" s="72"/>
      <c r="I26" s="72"/>
      <c r="J26" s="68"/>
    </row>
    <row r="27" spans="1:10" ht="18.75" thickBot="1" x14ac:dyDescent="0.3">
      <c r="A27" s="325"/>
      <c r="B27" s="51" t="s">
        <v>94</v>
      </c>
      <c r="C27" s="74"/>
      <c r="D27" s="74"/>
      <c r="E27" s="74"/>
      <c r="F27" s="74"/>
      <c r="G27" s="74"/>
      <c r="H27" s="63"/>
      <c r="I27" s="74"/>
      <c r="J27" s="68"/>
    </row>
    <row r="28" spans="1:10" ht="18.75" thickBot="1" x14ac:dyDescent="0.3">
      <c r="A28" s="326"/>
      <c r="B28" s="50"/>
      <c r="C28" s="57"/>
      <c r="D28" s="57"/>
      <c r="E28" s="57"/>
      <c r="F28" s="57"/>
      <c r="G28" s="57"/>
      <c r="H28" s="57"/>
      <c r="I28" s="57"/>
    </row>
    <row r="29" spans="1:10" ht="18.75" thickBot="1" x14ac:dyDescent="0.3">
      <c r="A29" s="44"/>
      <c r="B29" s="7"/>
      <c r="C29" s="56"/>
      <c r="D29" s="56"/>
      <c r="E29" s="56"/>
      <c r="F29" s="56"/>
      <c r="G29" s="56"/>
      <c r="H29" s="56"/>
      <c r="I29" s="56"/>
    </row>
    <row r="30" spans="1:10" x14ac:dyDescent="0.25">
      <c r="A30" s="45"/>
      <c r="B30" s="48" t="s">
        <v>76</v>
      </c>
      <c r="C30" s="54"/>
      <c r="D30" s="54"/>
      <c r="E30" s="54"/>
      <c r="F30" s="54"/>
      <c r="G30" s="54"/>
      <c r="H30" s="54"/>
      <c r="I30" s="54"/>
    </row>
    <row r="31" spans="1:10" x14ac:dyDescent="0.25">
      <c r="A31" s="8"/>
      <c r="B31" s="41" t="s">
        <v>61</v>
      </c>
      <c r="C31" s="55"/>
      <c r="D31" s="55"/>
      <c r="E31" s="55"/>
      <c r="F31" s="55"/>
      <c r="G31" s="55"/>
      <c r="H31" s="55"/>
      <c r="I31" s="55"/>
    </row>
    <row r="32" spans="1:10" x14ac:dyDescent="0.25">
      <c r="A32" s="7"/>
      <c r="B32" s="42" t="s">
        <v>62</v>
      </c>
      <c r="C32" s="55"/>
      <c r="D32" s="55"/>
      <c r="E32" s="55"/>
      <c r="F32" s="55"/>
      <c r="G32" s="55"/>
      <c r="H32" s="55"/>
      <c r="I32" s="55"/>
    </row>
    <row r="33" spans="1:10" x14ac:dyDescent="0.25">
      <c r="A33" s="7"/>
      <c r="B33" s="7" t="s">
        <v>53</v>
      </c>
      <c r="C33" s="55"/>
      <c r="D33" s="55"/>
      <c r="E33" s="55"/>
      <c r="F33" s="55"/>
      <c r="G33" s="55"/>
      <c r="H33" s="55"/>
      <c r="I33" s="55"/>
    </row>
    <row r="34" spans="1:10" x14ac:dyDescent="0.25">
      <c r="A34" s="7"/>
      <c r="B34" s="7" t="s">
        <v>34</v>
      </c>
      <c r="C34" s="55"/>
      <c r="D34" s="55"/>
      <c r="E34" s="55"/>
      <c r="F34" s="55"/>
      <c r="G34" s="55"/>
      <c r="H34" s="59"/>
      <c r="I34" s="55"/>
    </row>
    <row r="35" spans="1:10" x14ac:dyDescent="0.25">
      <c r="A35" s="7"/>
      <c r="B35" s="7" t="s">
        <v>58</v>
      </c>
      <c r="C35" s="55"/>
      <c r="D35" s="55"/>
      <c r="E35" s="55"/>
      <c r="F35" s="55"/>
      <c r="G35" s="55"/>
      <c r="H35" s="55"/>
      <c r="I35" s="55"/>
    </row>
    <row r="36" spans="1:10" x14ac:dyDescent="0.25">
      <c r="A36" s="7"/>
      <c r="B36" s="7" t="s">
        <v>60</v>
      </c>
      <c r="C36" s="55"/>
      <c r="D36" s="55"/>
      <c r="E36" s="55"/>
      <c r="F36" s="55"/>
      <c r="G36" s="55"/>
      <c r="H36" s="55"/>
      <c r="I36" s="55"/>
    </row>
    <row r="37" spans="1:10" x14ac:dyDescent="0.25">
      <c r="A37" s="7"/>
      <c r="B37" s="7" t="s">
        <v>59</v>
      </c>
      <c r="C37" s="55"/>
      <c r="D37" s="55"/>
      <c r="E37" s="55"/>
      <c r="F37" s="55"/>
      <c r="G37" s="55"/>
      <c r="H37" s="55"/>
      <c r="I37" s="55"/>
    </row>
    <row r="38" spans="1:10" x14ac:dyDescent="0.25">
      <c r="A38" s="7"/>
      <c r="B38" s="42" t="s">
        <v>63</v>
      </c>
      <c r="C38" s="55"/>
      <c r="D38" s="55"/>
      <c r="E38" s="55"/>
      <c r="F38" s="55"/>
      <c r="G38" s="55"/>
      <c r="H38" s="55"/>
      <c r="I38" s="55"/>
    </row>
    <row r="39" spans="1:10" x14ac:dyDescent="0.25">
      <c r="A39" s="7"/>
      <c r="B39" s="43" t="s">
        <v>64</v>
      </c>
      <c r="C39" s="55"/>
      <c r="D39" s="55"/>
      <c r="E39" s="55"/>
      <c r="F39" s="55"/>
      <c r="G39" s="55"/>
      <c r="H39" s="55"/>
      <c r="I39" s="55"/>
    </row>
    <row r="40" spans="1:10" x14ac:dyDescent="0.25">
      <c r="A40" s="7"/>
      <c r="B40" s="7" t="s">
        <v>56</v>
      </c>
      <c r="C40" s="55"/>
      <c r="D40" s="55"/>
      <c r="E40" s="55"/>
      <c r="F40" s="55"/>
      <c r="G40" s="55"/>
      <c r="H40" s="55"/>
      <c r="I40" s="55"/>
    </row>
    <row r="41" spans="1:10" x14ac:dyDescent="0.25">
      <c r="A41" s="7"/>
      <c r="B41" s="69" t="s">
        <v>92</v>
      </c>
      <c r="C41" s="56"/>
      <c r="D41" s="56"/>
      <c r="E41" s="56"/>
      <c r="F41" s="56"/>
      <c r="G41" s="56"/>
      <c r="H41" s="58"/>
      <c r="I41" s="55"/>
    </row>
    <row r="42" spans="1:10" x14ac:dyDescent="0.25">
      <c r="A42" s="7"/>
      <c r="B42" s="18" t="s">
        <v>29</v>
      </c>
      <c r="C42" s="56"/>
      <c r="D42" s="56"/>
      <c r="E42" s="56"/>
      <c r="F42" s="56"/>
      <c r="G42" s="56"/>
      <c r="H42" s="55"/>
      <c r="I42" s="55"/>
    </row>
    <row r="43" spans="1:10" x14ac:dyDescent="0.25">
      <c r="A43" s="7"/>
      <c r="B43" s="18" t="s">
        <v>97</v>
      </c>
      <c r="C43" s="56"/>
      <c r="D43" s="56"/>
      <c r="E43" s="56"/>
      <c r="F43" s="56"/>
      <c r="G43" s="56"/>
      <c r="H43" s="58"/>
      <c r="I43" s="55"/>
    </row>
    <row r="44" spans="1:10" s="9" customFormat="1" ht="27.75" customHeight="1" x14ac:dyDescent="0.25">
      <c r="A44" s="10"/>
      <c r="B44" s="20" t="s">
        <v>90</v>
      </c>
      <c r="C44" s="64"/>
      <c r="D44" s="64"/>
      <c r="E44" s="64"/>
      <c r="F44" s="64"/>
      <c r="G44" s="64"/>
      <c r="H44" s="64"/>
      <c r="I44" s="64"/>
      <c r="J44" s="71"/>
    </row>
    <row r="45" spans="1:10" ht="18.75" thickBot="1" x14ac:dyDescent="0.3">
      <c r="A45" s="7"/>
      <c r="B45" s="7"/>
      <c r="C45" s="56"/>
      <c r="D45" s="56"/>
      <c r="E45" s="56"/>
      <c r="F45" s="56"/>
      <c r="G45" s="56"/>
      <c r="H45" s="56"/>
      <c r="I45" s="56"/>
    </row>
    <row r="46" spans="1:10" x14ac:dyDescent="0.25">
      <c r="A46" s="31"/>
      <c r="B46" s="48" t="s">
        <v>33</v>
      </c>
      <c r="C46" s="54"/>
      <c r="D46" s="54"/>
      <c r="E46" s="54"/>
      <c r="F46" s="54"/>
      <c r="G46" s="54"/>
      <c r="H46" s="54"/>
      <c r="I46" s="54"/>
    </row>
    <row r="47" spans="1:10" x14ac:dyDescent="0.25">
      <c r="A47" s="17"/>
      <c r="B47" s="7" t="s">
        <v>72</v>
      </c>
      <c r="C47" s="55"/>
      <c r="D47" s="55"/>
      <c r="E47" s="55"/>
      <c r="F47" s="55"/>
      <c r="G47" s="55"/>
      <c r="H47" s="55"/>
      <c r="I47" s="55"/>
    </row>
    <row r="48" spans="1:10" x14ac:dyDescent="0.25">
      <c r="A48" s="17"/>
      <c r="B48" s="7" t="s">
        <v>73</v>
      </c>
      <c r="C48" s="55"/>
      <c r="D48" s="55"/>
      <c r="E48" s="55"/>
      <c r="F48" s="55"/>
      <c r="G48" s="55"/>
      <c r="H48" s="55"/>
      <c r="I48" s="55"/>
    </row>
    <row r="49" spans="1:9" x14ac:dyDescent="0.25">
      <c r="A49" s="17"/>
      <c r="B49" s="7" t="s">
        <v>75</v>
      </c>
      <c r="C49" s="55"/>
      <c r="D49" s="55"/>
      <c r="E49" s="55"/>
      <c r="F49" s="55"/>
      <c r="G49" s="55"/>
      <c r="H49" s="55"/>
      <c r="I49" s="55"/>
    </row>
    <row r="50" spans="1:9" x14ac:dyDescent="0.25">
      <c r="A50" s="17"/>
      <c r="B50" s="7"/>
      <c r="C50" s="56"/>
      <c r="D50" s="56"/>
      <c r="E50" s="56"/>
      <c r="F50" s="56"/>
      <c r="G50" s="56"/>
      <c r="H50" s="56"/>
      <c r="I50" s="56"/>
    </row>
    <row r="51" spans="1:9" s="9" customFormat="1" ht="18.75" thickBot="1" x14ac:dyDescent="0.3">
      <c r="A51" s="10"/>
      <c r="B51" s="27" t="s">
        <v>87</v>
      </c>
      <c r="C51" s="70"/>
      <c r="D51" s="70"/>
      <c r="E51" s="70"/>
      <c r="F51" s="70"/>
      <c r="G51" s="70"/>
      <c r="H51" s="70"/>
      <c r="I51" s="62">
        <f>+I47+I48+I49</f>
        <v>0</v>
      </c>
    </row>
    <row r="52" spans="1:9" x14ac:dyDescent="0.25">
      <c r="A52" s="7"/>
      <c r="B52" s="49"/>
    </row>
    <row r="53" spans="1:9" x14ac:dyDescent="0.25">
      <c r="A53" s="7"/>
      <c r="B53" s="7"/>
    </row>
    <row r="54" spans="1:9" x14ac:dyDescent="0.25">
      <c r="A54" s="46" t="s">
        <v>74</v>
      </c>
      <c r="B54" s="7"/>
    </row>
    <row r="55" spans="1:9" x14ac:dyDescent="0.25">
      <c r="A55" s="47">
        <v>1</v>
      </c>
      <c r="B55" s="7" t="s">
        <v>77</v>
      </c>
    </row>
    <row r="56" spans="1:9" x14ac:dyDescent="0.25">
      <c r="A56" s="7"/>
      <c r="B56" s="7"/>
    </row>
    <row r="57" spans="1:9" x14ac:dyDescent="0.25">
      <c r="A57" s="46"/>
      <c r="B57" s="7"/>
    </row>
    <row r="58" spans="1:9" x14ac:dyDescent="0.25">
      <c r="A58" s="47"/>
      <c r="B58" s="7"/>
    </row>
  </sheetData>
  <mergeCells count="2">
    <mergeCell ref="B1:I1"/>
    <mergeCell ref="A3:A28"/>
  </mergeCells>
  <phoneticPr fontId="2" type="noConversion"/>
  <pageMargins left="0.75" right="0.75" top="1" bottom="1" header="0.5" footer="0.5"/>
  <pageSetup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9F5C9565E8F7479F2243A420919071" ma:contentTypeVersion="21" ma:contentTypeDescription="Create a new document." ma:contentTypeScope="" ma:versionID="deb3db395a50fc6f526cf6e58b69ec3c">
  <xsd:schema xmlns:xsd="http://www.w3.org/2001/XMLSchema" xmlns:xs="http://www.w3.org/2001/XMLSchema" xmlns:p="http://schemas.microsoft.com/office/2006/metadata/properties" xmlns:ns1="http://schemas.microsoft.com/sharepoint/v3" xmlns:ns2="59da1016-2a1b-4f8a-9768-d7a4932f6f16" xmlns:ns3="28f6d726-be8b-47a6-890d-ee027da91567" targetNamespace="http://schemas.microsoft.com/office/2006/metadata/properties" ma:root="true" ma:fieldsID="9b1cff46b20734887e17dbcc0b98f064" ns1:_="" ns2:_="" ns3:_="">
    <xsd:import namespace="http://schemas.microsoft.com/sharepoint/v3"/>
    <xsd:import namespace="59da1016-2a1b-4f8a-9768-d7a4932f6f16"/>
    <xsd:import namespace="28f6d726-be8b-47a6-890d-ee027da91567"/>
    <xsd:element name="properties">
      <xsd:complexType>
        <xsd:sequence>
          <xsd:element name="documentManagement">
            <xsd:complexType>
              <xsd:all>
                <xsd:element ref="ns1:URL" minOccurs="0"/>
                <xsd:element ref="ns2:DocumentExpirationDate" minOccurs="0"/>
                <xsd:element ref="ns3:Meta_x0020_Description" minOccurs="0"/>
                <xsd:element ref="ns3:Meta_x0020_Keywords" minOccurs="0"/>
                <xsd:element ref="ns2:IASubtopic" minOccurs="0"/>
                <xsd:element ref="ns2:IATopic" minOccurs="0"/>
                <xsd:element ref="ns2:IA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3" nillable="true" ma:displayName="Document Expiration Date" ma:format="DateOnly" ma:internalName="DocumentExpirationDate" ma:readOnly="false">
      <xsd:simpleType>
        <xsd:restriction base="dms:DateTime"/>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IATopic" ma:index="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Category" ma:index="8"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f6d726-be8b-47a6-890d-ee027da91567" elementFormDefault="qualified">
    <xsd:import namespace="http://schemas.microsoft.com/office/2006/documentManagement/types"/>
    <xsd:import namespace="http://schemas.microsoft.com/office/infopath/2007/PartnerControls"/>
    <xsd:element name="Meta_x0020_Description" ma:index="4" nillable="true" ma:displayName="Meta Description" ma:internalName="Meta_x0020_Description" ma:readOnly="false">
      <xsd:simpleType>
        <xsd:restriction base="dms:Text"/>
      </xsd:simpleType>
    </xsd:element>
    <xsd:element name="Meta_x0020_Keywords" ma:index="5"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Description xmlns="28f6d726-be8b-47a6-890d-ee027da91567" xsi:nil="true"/>
    <URL xmlns="http://schemas.microsoft.com/sharepoint/v3">
      <Url xsi:nil="true"/>
      <Description xsi:nil="true"/>
    </URL>
    <IASubtopic xmlns="59da1016-2a1b-4f8a-9768-d7a4932f6f16" xsi:nil="true"/>
    <Meta_x0020_Keywords xmlns="28f6d726-be8b-47a6-890d-ee027da91567" xsi:nil="true"/>
  </documentManagement>
</p:properties>
</file>

<file path=customXml/itemProps1.xml><?xml version="1.0" encoding="utf-8"?>
<ds:datastoreItem xmlns:ds="http://schemas.openxmlformats.org/officeDocument/2006/customXml" ds:itemID="{D67FAF06-4C53-41D9-AB58-85AF782AFA52}"/>
</file>

<file path=customXml/itemProps2.xml><?xml version="1.0" encoding="utf-8"?>
<ds:datastoreItem xmlns:ds="http://schemas.openxmlformats.org/officeDocument/2006/customXml" ds:itemID="{5C04D9FE-E00C-4A08-BD3D-97CF05B0D7D5}"/>
</file>

<file path=customXml/itemProps3.xml><?xml version="1.0" encoding="utf-8"?>
<ds:datastoreItem xmlns:ds="http://schemas.openxmlformats.org/officeDocument/2006/customXml" ds:itemID="{60CB6E8C-2A73-4A6A-868E-E4490F0879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 PMPM Targets</vt:lpstr>
      <vt:lpstr>2. Expenditure Targets</vt:lpstr>
      <vt:lpstr>3. PMPM Actuals</vt:lpstr>
      <vt:lpstr>4. Expenditure Actuals</vt:lpstr>
      <vt:lpstr>5. Caseload</vt:lpstr>
      <vt:lpstr>6. SFY 2018</vt:lpstr>
      <vt:lpstr>7. SFY 2019</vt:lpstr>
      <vt:lpstr>8. SFY 2020</vt:lpstr>
      <vt:lpstr>SFY 2012</vt:lpstr>
      <vt:lpstr>Caseload (2)</vt:lpstr>
      <vt:lpstr>'1. PMPM Targets'!Print_Area</vt:lpstr>
      <vt:lpstr>'2. Expenditure Targets'!Print_Area</vt:lpstr>
      <vt:lpstr>'3. PMPM Actuals'!Print_Area</vt:lpstr>
      <vt:lpstr>'4. Expenditure Actuals'!Print_Area</vt:lpstr>
      <vt:lpstr>'5. Caseload'!Print_Area</vt:lpstr>
      <vt:lpstr>'6. SFY 2018'!Print_Area</vt:lpstr>
      <vt:lpstr>'7. SFY 2019'!Print_Area</vt:lpstr>
      <vt:lpstr>'8. SFY 2020'!Print_Area</vt:lpstr>
      <vt:lpstr>'SFY 2012'!Print_Area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 Two-Percent Test, SFY 2020</dc:title>
  <dc:creator>Annabelle</dc:creator>
  <cp:lastModifiedBy>Heagy Wendee L</cp:lastModifiedBy>
  <cp:lastPrinted>2019-08-19T14:53:42Z</cp:lastPrinted>
  <dcterms:created xsi:type="dcterms:W3CDTF">2011-11-07T20:53:33Z</dcterms:created>
  <dcterms:modified xsi:type="dcterms:W3CDTF">2020-08-17T14:26:36Z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0x0101000F9F5C9565E8F7479F2243A420919071</vt:lpwstr>
  </property>
</Properties>
</file>